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1" i="2" l="1"/>
  <c r="P61" i="2"/>
  <c r="Q61" i="2"/>
  <c r="R61" i="2"/>
  <c r="S61" i="2"/>
  <c r="T61" i="2"/>
  <c r="U61" i="2"/>
  <c r="V61" i="2"/>
  <c r="O60" i="2"/>
  <c r="P60" i="2"/>
  <c r="Q60" i="2"/>
  <c r="R60" i="2"/>
  <c r="S60" i="2"/>
  <c r="T60" i="2"/>
  <c r="U60" i="2"/>
  <c r="F79" i="2" l="1"/>
  <c r="F117" i="2" l="1"/>
  <c r="F62" i="2"/>
  <c r="N61" i="2"/>
  <c r="N60" i="2"/>
  <c r="V60" i="2" s="1"/>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M63" i="2" l="1"/>
  <c r="U63" i="2" s="1"/>
  <c r="V30" i="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<sst xmlns="http://schemas.openxmlformats.org/spreadsheetml/2006/main" count="865" uniqueCount="407">
  <si>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</si>
  <si>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</si>
  <si>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</si>
  <si>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</si>
  <si>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</si>
  <si>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</si>
  <si>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</si>
  <si>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</si>
  <si>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</si>
  <si>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</si>
  <si>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</si>
  <si>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</si>
  <si>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</si>
  <si>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</si>
  <si>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</si>
  <si>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</si>
  <si>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</si>
  <si>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</si>
  <si>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</si>
  <si>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</si>
  <si>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</si>
  <si>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</si>
  <si>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</si>
  <si>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</si>
  <si>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</si>
  <si>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</si>
  <si>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</si>
  <si>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</si>
  <si>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</si>
  <si>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</si>
  <si>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</si>
  <si>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</si>
  <si>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</si>
  <si>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</si>
  <si>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</si>
  <si>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</si>
  <si>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</si>
  <si>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</si>
  <si>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</si>
  <si>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</si>
  <si>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</si>
  <si>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</si>
  <si>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</si>
  <si>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</si>
  <si>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</si>
  <si>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</si>
  <si>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</si>
  <si>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</si>
  <si>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</si>
  <si>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</si>
  <si>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</si>
  <si>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</si>
  <si>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</si>
  <si>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</si>
  <si>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</si>
  <si>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</si>
  <si>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</si>
  <si>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</si>
  <si>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</si>
  <si>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</si>
  <si>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</si>
  <si>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</si>
  <si>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</si>
  <si>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</si>
  <si>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</si>
  <si>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</si>
  <si>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</si>
  <si>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</si>
  <si>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</si>
  <si>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</si>
  <si>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</si>
  <si>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</si>
  <si>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</si>
  <si>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</si>
  <si>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</si>
  <si>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</si>
  <si>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</si>
  <si>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</si>
  <si>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</si>
  <si>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</si>
  <si>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</si>
  <si>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</si>
  <si>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</si>
  <si>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</si>
  <si>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</si>
  <si>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</si>
  <si>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</si>
  <si>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</si>
  <si>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</si>
  <si>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</si>
  <si>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</si>
  <si>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</si>
  <si>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</si>
  <si>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</si>
  <si>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</si>
  <si>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</si>
  <si>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</si>
  <si>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</si>
  <si>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</si>
  <si>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</si>
  <si>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</si>
  <si>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</si>
  <si>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</si>
  <si>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</si>
  <si>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</si>
  <si>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</si>
  <si>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</si>
  <si>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</si>
  <si>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</si>
  <si>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</si>
  <si>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</si>
  <si>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</si>
  <si>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</si>
  <si>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</si>
  <si>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</si>
  <si>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</si>
  <si>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</si>
  <si>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</si>
  <si>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</si>
  <si>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</si>
  <si>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</si>
  <si>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</si>
  <si>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</si>
  <si>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</si>
  <si>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</si>
  <si>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</si>
  <si>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</si>
  <si>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</si>
  <si>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</si>
  <si>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</si>
  <si>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</si>
  <si>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</si>
  <si>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</si>
  <si>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</si>
  <si>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</si>
  <si>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</si>
  <si>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</si>
  <si>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</si>
  <si>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</si>
  <si>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</si>
  <si>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</si>
  <si>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</si>
  <si>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</si>
  <si>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</si>
  <si>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</si>
  <si>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</si>
  <si>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</si>
  <si>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</si>
  <si>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</si>
  <si>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</si>
  <si>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</si>
  <si>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</si>
  <si>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</si>
  <si>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</si>
  <si>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</si>
  <si>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</si>
  <si>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</si>
  <si>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</si>
  <si>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</si>
  <si>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</si>
  <si>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</si>
  <si>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</si>
  <si>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</si>
  <si>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</si>
  <si>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</si>
  <si>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</si>
  <si>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</si>
  <si>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</si>
  <si>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</si>
  <si>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</si>
  <si>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</si>
  <si>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</si>
  <si>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</si>
  <si>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</si>
  <si>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</si>
  <si>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</si>
  <si>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</si>
  <si>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</si>
  <si>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</si>
  <si>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</si>
  <si>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</si>
  <si>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</si>
  <si>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</si>
  <si>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</si>
  <si>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</si>
  <si>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</si>
  <si>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</si>
  <si>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</si>
  <si>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</si>
  <si>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</si>
  <si>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</si>
  <si>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</si>
  <si>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</si>
  <si>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</si>
  <si>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</si>
  <si>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</si>
  <si>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</si>
  <si>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</si>
  <si>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</si>
  <si>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</si>
  <si>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</si>
  <si>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</si>
  <si>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</si>
  <si>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</si>
  <si>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</si>
  <si>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</si>
  <si>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</si>
  <si>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</si>
  <si>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</si>
  <si>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</si>
  <si>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</si>
  <si>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</si>
  <si>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</si>
  <si>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</si>
  <si>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</si>
  <si>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</si>
  <si>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</si>
  <si>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</si>
  <si>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</si>
  <si>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</si>
  <si>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</si>
  <si>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</si>
  <si>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</si>
  <si>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</si>
  <si>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</si>
  <si>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</si>
  <si>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</si>
  <si>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</si>
  <si>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</si>
  <si>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</si>
  <si>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</si>
  <si>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</si>
  <si>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</si>
  <si>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</si>
  <si>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</si>
  <si>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</si>
  <si>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</si>
  <si>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</si>
  <si>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</si>
  <si>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</si>
  <si>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</si>
  <si>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</si>
  <si>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</si>
  <si>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</si>
  <si>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</si>
  <si>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</si>
  <si>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</si>
  <si>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</si>
  <si>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</si>
  <si>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</si>
  <si>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</si>
  <si>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</si>
  <si>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</si>
  <si>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</si>
  <si>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</si>
  <si>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</si>
  <si>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</si>
  <si>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</si>
  <si>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</si>
  <si>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</si>
  <si>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</si>
  <si>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</si>
  <si>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</si>
  <si>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</si>
  <si>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</si>
  <si>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</si>
  <si>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</si>
  <si>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</si>
  <si>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</si>
  <si>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</si>
  <si>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</si>
  <si>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</si>
  <si>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</si>
  <si>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</si>
  <si>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</si>
  <si>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</si>
  <si>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</si>
  <si>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</si>
  <si>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</si>
  <si>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</si>
  <si>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</si>
  <si>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</si>
  <si>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</si>
  <si>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</si>
  <si>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</si>
  <si>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</si>
  <si>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</si>
  <si>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</si>
  <si>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</si>
  <si>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</si>
  <si>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</si>
  <si>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</si>
  <si>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</si>
  <si>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</si>
  <si>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</si>
  <si>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</si>
  <si>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</si>
  <si>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</si>
  <si>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</si>
  <si>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</si>
  <si>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</si>
  <si>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</si>
  <si>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</si>
  <si>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</si>
  <si>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</si>
  <si>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</si>
  <si>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</si>
  <si>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</si>
  <si>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</si>
  <si>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</si>
  <si>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</si>
  <si>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</si>
  <si>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</si>
  <si>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</si>
  <si>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</si>
  <si>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</si>
  <si>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</si>
  <si>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</si>
  <si>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</si>
  <si>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</si>
  <si>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</si>
  <si>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</si>
  <si>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</si>
  <si>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</si>
  <si>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</si>
  <si>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</si>
  <si>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</si>
  <si>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</si>
  <si>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</si>
  <si>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</si>
  <si>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</si>
  <si>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</si>
  <si>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</si>
  <si>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</si>
  <si>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</si>
  <si>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</si>
  <si>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</si>
  <si>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</si>
  <si>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</si>
  <si>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</si>
  <si>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</si>
  <si>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</si>
  <si>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</si>
  <si>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</si>
  <si>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</si>
  <si>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</si>
  <si>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</si>
  <si>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</si>
  <si>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</si>
  <si>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</si>
  <si>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</si>
  <si>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</si>
  <si>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</si>
  <si>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</si>
  <si>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</si>
  <si>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</si>
  <si>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</si>
  <si>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</si>
  <si>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</si>
  <si>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</si>
  <si>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</si>
  <si>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</si>
  <si>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</si>
  <si>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</si>
  <si>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</si>
  <si>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</si>
  <si>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</si>
  <si>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</si>
  <si>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</si>
  <si>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</si>
  <si>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</si>
  <si>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</si>
  <si>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</si>
  <si>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</si>
  <si>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</si>
  <si>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</si>
  <si>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</si>
  <si>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</si>
  <si>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</si>
  <si>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</si>
  <si>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</si>
  <si>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</si>
  <si>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</si>
  <si>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</si>
  <si>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</si>
  <si>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</si>
  <si>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</si>
  <si>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</si>
  <si>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</si>
  <si>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</si>
  <si>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</si>
  <si>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</si>
  <si>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</si>
  <si>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</si>
  <si>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</si>
  <si>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</si>
  <si>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</si>
  <si>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</si>
  <si>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</si>
  <si>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</si>
  <si>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</si>
  <si>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</si>
  <si>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</si>
  <si>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IULIE  2023</t>
  </si>
  <si>
    <t>AUGUST 2023</t>
  </si>
  <si>
    <t>/23.10.2023</t>
  </si>
  <si>
    <t>115928</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</si>
</sst>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
      <sz val="10"/>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30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7" fillId="0" borderId="0" xfId="0" applyFont="1"/>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14" fillId="0" borderId="0" xfId="0" applyFont="1"/>
    <xf numFmtId="0" fontId="6" fillId="0" borderId="0" xfId="0" applyFont="1" applyAlignment="1">
      <alignment horizontal="center" vertical="center" wrapText="1"/>
    </xf>
    <xf numFmtId="0" fontId="8" fillId="0" borderId="0" xfId="0" applyFont="1"/>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O8" sqref="O8"/>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34" t="s">
        <v>0</v>
      </c>
      <c r="C5" s="234"/>
      <c r="D5" s="234"/>
      <c r="E5" s="234"/>
      <c r="F5" s="234"/>
      <c r="G5" s="234"/>
      <c r="H5" s="234"/>
      <c r="I5" s="234"/>
      <c r="J5" s="234"/>
      <c r="K5" s="234"/>
      <c r="L5" s="234"/>
      <c r="M5" s="234"/>
      <c r="N5" s="234"/>
      <c r="O5" s="234"/>
      <c r="P5" s="13"/>
      <c r="Q5" s="13"/>
      <c r="W5" s="235"/>
      <c r="X5" s="235"/>
      <c r="Y5" s="235"/>
      <c r="Z5" s="10"/>
      <c r="AA5" s="14"/>
      <c r="AB5" s="14"/>
      <c r="AC5" s="14"/>
      <c r="AD5" s="14"/>
      <c r="AE5" s="14"/>
      <c r="AF5" s="14"/>
    </row>
    <row r="6" spans="1:32" ht="15" customHeight="1" x14ac:dyDescent="0.2">
      <c r="A6" s="10"/>
      <c r="B6" s="234" t="s">
        <v>1</v>
      </c>
      <c r="C6" s="234"/>
      <c r="D6" s="234"/>
      <c r="E6" s="234"/>
      <c r="F6" s="15"/>
      <c r="G6" s="15"/>
      <c r="H6" s="15"/>
      <c r="I6" s="16"/>
      <c r="J6" s="16"/>
      <c r="K6" s="2"/>
      <c r="L6" s="2"/>
      <c r="M6" s="2"/>
      <c r="N6" s="16"/>
      <c r="O6" s="16"/>
      <c r="P6" s="16"/>
      <c r="Q6" s="16"/>
      <c r="W6" s="235"/>
      <c r="X6" s="235"/>
      <c r="Y6" s="235"/>
      <c r="Z6" s="14"/>
      <c r="AA6" s="235" t="s">
        <v>2</v>
      </c>
      <c r="AB6" s="235"/>
      <c r="AC6" s="235"/>
      <c r="AD6" s="235"/>
      <c r="AE6" s="14"/>
      <c r="AF6" s="14"/>
    </row>
    <row r="7" spans="1:32" ht="18" customHeight="1" x14ac:dyDescent="0.2">
      <c r="A7" s="10"/>
      <c r="B7" s="234" t="s">
        <v>3</v>
      </c>
      <c r="C7" s="234"/>
      <c r="D7" s="234"/>
      <c r="E7" s="234"/>
      <c r="F7" s="4"/>
      <c r="G7" s="4"/>
      <c r="H7" s="4"/>
      <c r="I7" s="16"/>
      <c r="J7" s="16"/>
      <c r="K7" s="2"/>
      <c r="L7" s="2"/>
      <c r="M7" s="2"/>
      <c r="N7" s="16"/>
      <c r="O7" s="16"/>
      <c r="P7" s="16"/>
      <c r="Q7" s="16"/>
      <c r="W7" s="14"/>
      <c r="X7" s="14"/>
      <c r="Y7" s="14"/>
      <c r="Z7" s="236" t="s">
        <v>4</v>
      </c>
      <c r="AA7" s="236"/>
      <c r="AB7" s="236"/>
      <c r="AC7" s="236"/>
      <c r="AD7" s="236"/>
      <c r="AE7" s="14"/>
      <c r="AF7" s="14"/>
    </row>
    <row r="8" spans="1:32" ht="18.75" x14ac:dyDescent="0.2">
      <c r="A8" s="10"/>
      <c r="B8" s="10"/>
      <c r="C8" s="10"/>
      <c r="D8" s="12"/>
      <c r="E8" s="12"/>
      <c r="F8" s="4"/>
      <c r="G8" s="4"/>
      <c r="H8" s="4"/>
      <c r="I8" s="16"/>
      <c r="J8" s="16"/>
      <c r="K8" s="2"/>
      <c r="L8" s="2"/>
      <c r="M8" s="2"/>
      <c r="N8" s="16"/>
      <c r="O8" s="16"/>
      <c r="P8" s="16"/>
      <c r="Q8" s="16"/>
      <c r="W8" s="14" t="s">
        <v>5</v>
      </c>
      <c r="X8" s="14"/>
      <c r="Y8" s="14"/>
      <c r="Z8" s="235" t="s">
        <v>6</v>
      </c>
      <c r="AA8" s="235"/>
      <c r="AB8" s="235"/>
      <c r="AC8" s="235"/>
      <c r="AD8" s="235"/>
      <c r="AE8" s="235"/>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37" t="s">
        <v>7</v>
      </c>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16"/>
    </row>
    <row r="11" spans="1:32" ht="18.600000000000001" customHeight="1" x14ac:dyDescent="0.2">
      <c r="A11" s="2"/>
      <c r="B11" s="2"/>
      <c r="D11" s="15"/>
      <c r="F11" s="6"/>
      <c r="I11" s="16"/>
      <c r="J11" s="16"/>
      <c r="K11" s="2"/>
      <c r="L11" s="2"/>
      <c r="M11" s="2"/>
      <c r="N11" s="16"/>
      <c r="O11" s="16"/>
      <c r="P11" s="16"/>
      <c r="Q11" s="16"/>
      <c r="S11" s="237"/>
      <c r="T11" s="237"/>
      <c r="U11" s="237"/>
      <c r="V11" s="237"/>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 t="s">
        <v>405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38"/>
      <c r="AB17" s="238"/>
      <c r="AC17" s="16"/>
      <c r="AD17" s="16"/>
      <c r="AE17" s="16"/>
      <c r="AG17" s="3"/>
      <c r="AH17" s="3"/>
    </row>
    <row r="18" spans="1:159" s="1" customFormat="1" ht="108" customHeight="1" x14ac:dyDescent="0.2">
      <c r="A18" s="239" t="s">
        <v>20</v>
      </c>
      <c r="B18" s="241" t="s">
        <v>21</v>
      </c>
      <c r="C18" s="243" t="s">
        <v>22</v>
      </c>
      <c r="D18" s="243"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5" t="s">
        <v>43</v>
      </c>
      <c r="Z18" s="247" t="s">
        <v>44</v>
      </c>
      <c r="AA18" s="248" t="s">
        <v>45</v>
      </c>
      <c r="AB18" s="250" t="s">
        <v>46</v>
      </c>
      <c r="AC18" s="252" t="s">
        <v>47</v>
      </c>
      <c r="AD18" s="252" t="s">
        <v>48</v>
      </c>
      <c r="AE18" s="2"/>
    </row>
    <row r="19" spans="1:159" s="1" customFormat="1" ht="113.25" customHeight="1" x14ac:dyDescent="0.2">
      <c r="A19" s="240"/>
      <c r="B19" s="242"/>
      <c r="C19" s="244"/>
      <c r="D19" s="244"/>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6"/>
      <c r="Z19" s="247"/>
      <c r="AA19" s="249"/>
      <c r="AB19" s="251"/>
      <c r="AC19" s="253"/>
      <c r="AD19" s="254"/>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403</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55" t="s">
        <v>98</v>
      </c>
      <c r="AB32" s="256"/>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88000</v>
      </c>
      <c r="G38" s="74"/>
      <c r="H38" s="74"/>
      <c r="I38" s="74"/>
      <c r="J38" s="74"/>
      <c r="K38" s="74"/>
      <c r="L38" s="74"/>
      <c r="M38" s="74"/>
      <c r="N38" s="74"/>
      <c r="O38" s="75">
        <f>F38/1.18999999999999</f>
        <v>73949.579831933399</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73949.579831933399</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73949.579831933399</v>
      </c>
      <c r="P39" s="75">
        <f t="shared" si="18"/>
        <v>0</v>
      </c>
      <c r="Q39" s="75">
        <v>0</v>
      </c>
      <c r="R39" s="75">
        <f t="shared" si="18"/>
        <v>0</v>
      </c>
      <c r="S39" s="75">
        <f t="shared" si="18"/>
        <v>0</v>
      </c>
      <c r="T39" s="75">
        <f t="shared" si="18"/>
        <v>0</v>
      </c>
      <c r="U39" s="75">
        <f t="shared" si="18"/>
        <v>0</v>
      </c>
      <c r="V39" s="75">
        <f t="shared" si="18"/>
        <v>0</v>
      </c>
      <c r="W39" s="75">
        <f t="shared" si="18"/>
        <v>0</v>
      </c>
      <c r="X39" s="64">
        <f t="shared" si="6"/>
        <v>73949.579831933399</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2579747.8991596857</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4012598.103461592</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57" t="s">
        <v>112</v>
      </c>
      <c r="S42" s="257"/>
      <c r="T42" s="257"/>
      <c r="U42" s="120"/>
      <c r="V42" s="257" t="s">
        <v>395</v>
      </c>
      <c r="W42" s="257"/>
      <c r="X42" s="257"/>
      <c r="Y42" s="119"/>
      <c r="Z42" s="119"/>
      <c r="AA42" s="119"/>
      <c r="AB42" s="258"/>
      <c r="AC42" s="258"/>
      <c r="AD42" s="119"/>
      <c r="AE42" s="119"/>
      <c r="AF42" s="121"/>
    </row>
    <row r="43" spans="1:82" ht="15.75" customHeight="1" x14ac:dyDescent="0.25">
      <c r="A43" s="260" t="s">
        <v>114</v>
      </c>
      <c r="B43" s="260"/>
      <c r="C43" s="260"/>
      <c r="D43" s="260"/>
      <c r="E43" s="117"/>
      <c r="F43" s="118"/>
      <c r="G43" s="118"/>
      <c r="H43" s="118"/>
      <c r="I43" s="119"/>
      <c r="J43" s="119"/>
      <c r="K43" s="115"/>
      <c r="L43" s="115"/>
      <c r="M43" s="115"/>
      <c r="N43" s="119"/>
      <c r="O43" s="119"/>
      <c r="P43" s="119"/>
      <c r="Q43" s="119"/>
      <c r="R43" s="258" t="s">
        <v>115</v>
      </c>
      <c r="S43" s="258"/>
      <c r="T43" s="258"/>
      <c r="U43" s="120"/>
      <c r="V43" s="261" t="s">
        <v>116</v>
      </c>
      <c r="W43" s="261"/>
      <c r="X43" s="261"/>
      <c r="Y43" s="261"/>
      <c r="Z43" s="261"/>
      <c r="AA43" s="261"/>
      <c r="AB43" s="261"/>
      <c r="AC43" s="261"/>
      <c r="AD43" s="261"/>
      <c r="AE43" s="261"/>
      <c r="AF43" s="122"/>
    </row>
    <row r="44" spans="1:82" ht="15.75" customHeight="1" x14ac:dyDescent="0.2">
      <c r="A44" s="115"/>
      <c r="B44" s="260" t="s">
        <v>117</v>
      </c>
      <c r="C44" s="260"/>
      <c r="D44" s="260"/>
      <c r="E44" s="117"/>
      <c r="F44" s="118"/>
      <c r="G44" s="118"/>
      <c r="H44" s="118"/>
      <c r="I44" s="119"/>
      <c r="J44" s="119"/>
      <c r="K44" s="115"/>
      <c r="L44" s="115"/>
      <c r="M44" s="115"/>
      <c r="N44" s="119"/>
      <c r="O44" s="119"/>
      <c r="P44" s="119"/>
      <c r="Q44" s="119"/>
      <c r="R44" s="258" t="s">
        <v>118</v>
      </c>
      <c r="S44" s="258"/>
      <c r="T44" s="258"/>
      <c r="U44" s="117"/>
      <c r="V44" s="258" t="s">
        <v>119</v>
      </c>
      <c r="W44" s="258"/>
      <c r="X44" s="258"/>
      <c r="Y44" s="258"/>
      <c r="Z44" s="115"/>
      <c r="AA44" s="258"/>
      <c r="AB44" s="258"/>
      <c r="AC44" s="258"/>
      <c r="AD44" s="258"/>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59"/>
      <c r="Y45" s="259"/>
      <c r="Z45" s="259"/>
      <c r="AA45" s="259"/>
      <c r="AB45" s="259"/>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X45:AB45"/>
    <mergeCell ref="A43:D43"/>
    <mergeCell ref="R43:T43"/>
    <mergeCell ref="V43:Z43"/>
    <mergeCell ref="AA43:AE43"/>
    <mergeCell ref="B44:D44"/>
    <mergeCell ref="R44:T44"/>
    <mergeCell ref="V44:Y44"/>
    <mergeCell ref="AA44:AD44"/>
    <mergeCell ref="AC18:AC19"/>
    <mergeCell ref="AD18:AD19"/>
    <mergeCell ref="AA32:AB32"/>
    <mergeCell ref="R42:T42"/>
    <mergeCell ref="V42:X42"/>
    <mergeCell ref="AB42:AC42"/>
    <mergeCell ref="AA17:AB17"/>
    <mergeCell ref="A18:A19"/>
    <mergeCell ref="B18:B19"/>
    <mergeCell ref="C18:C19"/>
    <mergeCell ref="D18:D19"/>
    <mergeCell ref="Y18:Y19"/>
    <mergeCell ref="Z18:Z19"/>
    <mergeCell ref="AA18:AA19"/>
    <mergeCell ref="AB18:AB19"/>
    <mergeCell ref="B7:E7"/>
    <mergeCell ref="Z7:AD7"/>
    <mergeCell ref="Z8:AE8"/>
    <mergeCell ref="C10:AD10"/>
    <mergeCell ref="S11:V11"/>
    <mergeCell ref="B5:O5"/>
    <mergeCell ref="W5:Y5"/>
    <mergeCell ref="B6:E6"/>
    <mergeCell ref="W6:Y6"/>
    <mergeCell ref="AA6:AD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2" zoomScale="80" workbookViewId="0">
      <selection activeCell="F31" sqref="F1:M1048576"/>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62" t="s">
        <v>120</v>
      </c>
      <c r="F2" s="262"/>
      <c r="G2" s="262"/>
      <c r="H2" s="262"/>
      <c r="I2" s="262"/>
      <c r="J2" s="262"/>
      <c r="K2" s="262"/>
      <c r="L2" s="262"/>
      <c r="M2" s="262"/>
      <c r="N2" s="262"/>
      <c r="O2" s="262"/>
      <c r="P2" s="262"/>
      <c r="Q2" s="262"/>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63"/>
      <c r="Y5" s="263"/>
    </row>
    <row r="6" spans="1:44" s="125" customFormat="1" ht="129" customHeight="1" x14ac:dyDescent="0.2">
      <c r="A6" s="239" t="s">
        <v>20</v>
      </c>
      <c r="B6" s="245" t="s">
        <v>21</v>
      </c>
      <c r="C6" s="239" t="s">
        <v>122</v>
      </c>
      <c r="D6" s="239" t="s">
        <v>123</v>
      </c>
      <c r="E6" s="266"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69" t="s">
        <v>43</v>
      </c>
      <c r="X6" s="272" t="s">
        <v>133</v>
      </c>
      <c r="Y6" s="272" t="s">
        <v>134</v>
      </c>
    </row>
    <row r="7" spans="1:44" s="125" customFormat="1" ht="98.25" customHeight="1" x14ac:dyDescent="0.2">
      <c r="A7" s="264"/>
      <c r="B7" s="265"/>
      <c r="C7" s="264"/>
      <c r="D7" s="264"/>
      <c r="E7" s="267"/>
      <c r="F7" s="54" t="s">
        <v>49</v>
      </c>
      <c r="G7" s="54" t="s">
        <v>49</v>
      </c>
      <c r="H7" s="54" t="s">
        <v>49</v>
      </c>
      <c r="I7" s="54" t="s">
        <v>49</v>
      </c>
      <c r="J7" s="54" t="s">
        <v>49</v>
      </c>
      <c r="K7" s="54" t="s">
        <v>49</v>
      </c>
      <c r="L7" s="54" t="s">
        <v>49</v>
      </c>
      <c r="M7" s="46" t="s">
        <v>49</v>
      </c>
      <c r="N7" s="239" t="s">
        <v>135</v>
      </c>
      <c r="O7" s="244" t="s">
        <v>136</v>
      </c>
      <c r="P7" s="244" t="s">
        <v>136</v>
      </c>
      <c r="Q7" s="244" t="s">
        <v>136</v>
      </c>
      <c r="R7" s="239" t="s">
        <v>136</v>
      </c>
      <c r="S7" s="244" t="s">
        <v>136</v>
      </c>
      <c r="T7" s="239" t="s">
        <v>136</v>
      </c>
      <c r="U7" s="239" t="s">
        <v>136</v>
      </c>
      <c r="V7" s="244" t="s">
        <v>137</v>
      </c>
      <c r="W7" s="270"/>
      <c r="X7" s="273"/>
      <c r="Y7" s="273"/>
    </row>
    <row r="8" spans="1:44" s="125" customFormat="1" ht="36.75" customHeight="1" thickBot="1" x14ac:dyDescent="0.25">
      <c r="A8" s="240"/>
      <c r="B8" s="246"/>
      <c r="C8" s="240"/>
      <c r="D8" s="240"/>
      <c r="E8" s="268"/>
      <c r="F8" s="46"/>
      <c r="G8" s="46"/>
      <c r="H8" s="46"/>
      <c r="I8" s="46"/>
      <c r="J8" s="46"/>
      <c r="K8" s="46"/>
      <c r="L8" s="46"/>
      <c r="M8" s="54"/>
      <c r="N8" s="240"/>
      <c r="O8" s="240"/>
      <c r="P8" s="240"/>
      <c r="Q8" s="240"/>
      <c r="R8" s="240"/>
      <c r="S8" s="240"/>
      <c r="T8" s="240"/>
      <c r="U8" s="240"/>
      <c r="V8" s="240"/>
      <c r="W8" s="271"/>
      <c r="X8" s="274"/>
      <c r="Y8" s="274"/>
    </row>
    <row r="9" spans="1:44" ht="29.25" customHeight="1" x14ac:dyDescent="0.2">
      <c r="A9" s="275">
        <v>1</v>
      </c>
      <c r="B9" s="277" t="s">
        <v>138</v>
      </c>
      <c r="C9" s="275">
        <v>1</v>
      </c>
      <c r="D9" s="279" t="s">
        <v>139</v>
      </c>
      <c r="E9" s="281" t="s">
        <v>140</v>
      </c>
      <c r="F9" s="275">
        <v>46000</v>
      </c>
      <c r="G9" s="275">
        <v>4000</v>
      </c>
      <c r="H9" s="275">
        <v>7000</v>
      </c>
      <c r="I9" s="275">
        <v>1000</v>
      </c>
      <c r="J9" s="275">
        <v>2000</v>
      </c>
      <c r="K9" s="275"/>
      <c r="L9" s="275">
        <v>1000</v>
      </c>
      <c r="M9" s="275"/>
      <c r="N9" s="283">
        <f>F9/1.19</f>
        <v>38655.462184873948</v>
      </c>
      <c r="O9" s="283">
        <f t="shared" ref="O9:T9" si="0">G9/1.18999999999999</f>
        <v>3361.3445378151546</v>
      </c>
      <c r="P9" s="283">
        <f t="shared" si="0"/>
        <v>5882.3529411765203</v>
      </c>
      <c r="Q9" s="283">
        <f t="shared" si="0"/>
        <v>840.33613445378865</v>
      </c>
      <c r="R9" s="283">
        <f t="shared" si="0"/>
        <v>1680.6722689075773</v>
      </c>
      <c r="S9" s="283">
        <f t="shared" si="0"/>
        <v>0</v>
      </c>
      <c r="T9" s="283">
        <f t="shared" si="0"/>
        <v>840.33613445378865</v>
      </c>
      <c r="U9" s="283">
        <v>0</v>
      </c>
      <c r="V9" s="283">
        <f>SUM(N9:U10)</f>
        <v>51260.504201680778</v>
      </c>
      <c r="W9" s="285" t="s">
        <v>141</v>
      </c>
      <c r="X9" s="287" t="s">
        <v>80</v>
      </c>
      <c r="Y9" s="289" t="s">
        <v>142</v>
      </c>
    </row>
    <row r="10" spans="1:44" ht="19.5" customHeight="1" thickBot="1" x14ac:dyDescent="0.25">
      <c r="A10" s="276"/>
      <c r="B10" s="278"/>
      <c r="C10" s="276"/>
      <c r="D10" s="280"/>
      <c r="E10" s="282"/>
      <c r="F10" s="276"/>
      <c r="G10" s="276"/>
      <c r="H10" s="276"/>
      <c r="I10" s="276"/>
      <c r="J10" s="276"/>
      <c r="K10" s="276"/>
      <c r="L10" s="276"/>
      <c r="M10" s="276"/>
      <c r="N10" s="284"/>
      <c r="O10" s="284"/>
      <c r="P10" s="284"/>
      <c r="Q10" s="284"/>
      <c r="R10" s="284"/>
      <c r="S10" s="284"/>
      <c r="T10" s="284"/>
      <c r="U10" s="284"/>
      <c r="V10" s="284"/>
      <c r="W10" s="286"/>
      <c r="X10" s="288"/>
      <c r="Y10" s="290"/>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91" t="s">
        <v>151</v>
      </c>
      <c r="Y14" s="292"/>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93"/>
      <c r="Y15" s="294"/>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95"/>
      <c r="Y16" s="296"/>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97" t="s">
        <v>175</v>
      </c>
      <c r="Y24" s="298"/>
    </row>
    <row r="25" spans="1:27" ht="48.75" customHeight="1" x14ac:dyDescent="0.2">
      <c r="A25" s="54">
        <v>16</v>
      </c>
      <c r="B25" s="54" t="s">
        <v>106</v>
      </c>
      <c r="C25" s="54">
        <v>11</v>
      </c>
      <c r="D25" s="82" t="s">
        <v>176</v>
      </c>
      <c r="E25" s="144" t="s">
        <v>177</v>
      </c>
      <c r="F25" s="61">
        <v>33000</v>
      </c>
      <c r="G25" s="61">
        <v>4000</v>
      </c>
      <c r="H25" s="61">
        <v>17000</v>
      </c>
      <c r="I25" s="61">
        <v>3500</v>
      </c>
      <c r="J25" s="61">
        <v>3500</v>
      </c>
      <c r="K25" s="61"/>
      <c r="L25" s="61">
        <v>2000</v>
      </c>
      <c r="M25" s="61">
        <v>1000</v>
      </c>
      <c r="N25" s="63">
        <f>F25/1.19</f>
        <v>27731.092436974792</v>
      </c>
      <c r="O25" s="63">
        <f t="shared" si="16"/>
        <v>3361.3445378151264</v>
      </c>
      <c r="P25" s="63">
        <f t="shared" si="16"/>
        <v>14285.714285714286</v>
      </c>
      <c r="Q25" s="63">
        <f t="shared" si="16"/>
        <v>2941.1764705882356</v>
      </c>
      <c r="R25" s="63">
        <f t="shared" si="16"/>
        <v>2941.1764705882356</v>
      </c>
      <c r="S25" s="63">
        <f t="shared" si="16"/>
        <v>0</v>
      </c>
      <c r="T25" s="63">
        <f t="shared" si="16"/>
        <v>1680.6722689075632</v>
      </c>
      <c r="U25" s="63">
        <f t="shared" si="16"/>
        <v>840.3361344537816</v>
      </c>
      <c r="V25" s="63">
        <f t="shared" si="15"/>
        <v>53781.512605042029</v>
      </c>
      <c r="W25" s="148" t="s">
        <v>141</v>
      </c>
      <c r="X25" s="157" t="s">
        <v>62</v>
      </c>
      <c r="Y25" s="157" t="s">
        <v>72</v>
      </c>
    </row>
    <row r="26" spans="1:27" ht="30" customHeight="1" x14ac:dyDescent="0.2">
      <c r="A26" s="71">
        <v>17</v>
      </c>
      <c r="B26" s="46"/>
      <c r="C26" s="54"/>
      <c r="D26" s="110" t="s">
        <v>109</v>
      </c>
      <c r="E26" s="144"/>
      <c r="F26" s="61">
        <f>SUM(F23:F25)</f>
        <v>181000</v>
      </c>
      <c r="G26" s="61">
        <f>SUM(G23:G25)</f>
        <v>4000</v>
      </c>
      <c r="H26" s="61">
        <f>SUM(H23:H25)</f>
        <v>17000</v>
      </c>
      <c r="I26" s="61">
        <f>SUM(I23:I25)</f>
        <v>3500</v>
      </c>
      <c r="J26" s="61">
        <f>SUM(J23:J25)</f>
        <v>3500</v>
      </c>
      <c r="K26" s="61"/>
      <c r="L26" s="61">
        <f t="shared" ref="L26:U26" si="17">SUM(L23:L25)</f>
        <v>2000</v>
      </c>
      <c r="M26" s="61">
        <f t="shared" si="17"/>
        <v>1000</v>
      </c>
      <c r="N26" s="63">
        <f t="shared" si="17"/>
        <v>155613.44537815126</v>
      </c>
      <c r="O26" s="63">
        <f t="shared" si="17"/>
        <v>3361.3445378151264</v>
      </c>
      <c r="P26" s="63">
        <f t="shared" si="17"/>
        <v>14285.714285714286</v>
      </c>
      <c r="Q26" s="63">
        <f t="shared" si="17"/>
        <v>2941.1764705882356</v>
      </c>
      <c r="R26" s="63">
        <f t="shared" si="17"/>
        <v>2941.1764705882356</v>
      </c>
      <c r="S26" s="63">
        <f t="shared" si="17"/>
        <v>0</v>
      </c>
      <c r="T26" s="63">
        <f t="shared" si="17"/>
        <v>1680.6722689075632</v>
      </c>
      <c r="U26" s="63">
        <f t="shared" si="17"/>
        <v>840.3361344537816</v>
      </c>
      <c r="V26" s="63">
        <f t="shared" si="15"/>
        <v>181663.86554621847</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10000</v>
      </c>
      <c r="G29" s="61"/>
      <c r="H29" s="61">
        <v>200</v>
      </c>
      <c r="I29" s="61"/>
      <c r="J29" s="61"/>
      <c r="K29" s="61"/>
      <c r="L29" s="61"/>
      <c r="M29" s="61"/>
      <c r="N29" s="63">
        <f t="shared" si="19"/>
        <v>8403.361344537816</v>
      </c>
      <c r="O29" s="63">
        <f t="shared" si="18"/>
        <v>0</v>
      </c>
      <c r="P29" s="63">
        <f t="shared" si="18"/>
        <v>168.0672268907563</v>
      </c>
      <c r="Q29" s="63">
        <f t="shared" si="18"/>
        <v>0</v>
      </c>
      <c r="R29" s="63">
        <f t="shared" si="18"/>
        <v>0</v>
      </c>
      <c r="S29" s="63">
        <f t="shared" si="18"/>
        <v>0</v>
      </c>
      <c r="T29" s="63">
        <f t="shared" si="18"/>
        <v>0</v>
      </c>
      <c r="U29" s="63">
        <f t="shared" si="18"/>
        <v>0</v>
      </c>
      <c r="V29" s="63">
        <f t="shared" si="15"/>
        <v>8571.4285714285725</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39000</v>
      </c>
      <c r="G31" s="61"/>
      <c r="H31" s="61">
        <f>SUM(H27:H30)</f>
        <v>291000</v>
      </c>
      <c r="I31" s="61">
        <f>SUM(I27:I30)</f>
        <v>1000</v>
      </c>
      <c r="J31" s="61">
        <f>SUM(J27:J30)</f>
        <v>4000</v>
      </c>
      <c r="K31" s="61"/>
      <c r="L31" s="61">
        <f t="shared" ref="L31:V37" si="20">SUM(L27:L30)</f>
        <v>1000</v>
      </c>
      <c r="M31" s="61"/>
      <c r="N31" s="63">
        <f t="shared" si="20"/>
        <v>32773.10924369748</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282352.9411764706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20600</v>
      </c>
      <c r="G34" s="61">
        <v>5600</v>
      </c>
      <c r="H34" s="61">
        <v>14300</v>
      </c>
      <c r="I34" s="61">
        <v>1000</v>
      </c>
      <c r="J34" s="61">
        <v>600</v>
      </c>
      <c r="K34" s="61"/>
      <c r="L34" s="61">
        <v>500</v>
      </c>
      <c r="M34" s="61"/>
      <c r="N34" s="63">
        <f t="shared" ref="N34:N36" si="22">F34/1.19</f>
        <v>17310.9243697479</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35798.3193277311</v>
      </c>
      <c r="W34" s="148" t="s">
        <v>141</v>
      </c>
      <c r="X34" s="157" t="s">
        <v>163</v>
      </c>
      <c r="Y34" s="158" t="s">
        <v>164</v>
      </c>
    </row>
    <row r="35" spans="1:26" ht="86.25" customHeight="1" x14ac:dyDescent="0.2">
      <c r="A35" s="54">
        <v>26</v>
      </c>
      <c r="B35" s="50" t="s">
        <v>189</v>
      </c>
      <c r="C35" s="54">
        <v>18</v>
      </c>
      <c r="D35" s="161" t="s">
        <v>194</v>
      </c>
      <c r="E35" s="144" t="s">
        <v>195</v>
      </c>
      <c r="F35" s="61">
        <v>41400</v>
      </c>
      <c r="G35" s="61">
        <v>5000</v>
      </c>
      <c r="H35" s="61">
        <v>7100</v>
      </c>
      <c r="I35" s="61">
        <v>1000</v>
      </c>
      <c r="J35" s="61">
        <v>2200</v>
      </c>
      <c r="K35" s="61"/>
      <c r="L35" s="61">
        <v>1500</v>
      </c>
      <c r="M35" s="61"/>
      <c r="N35" s="63">
        <f t="shared" si="22"/>
        <v>34789.915966386558</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48907.563025210089</v>
      </c>
      <c r="W35" s="148" t="s">
        <v>141</v>
      </c>
      <c r="X35" s="157" t="s">
        <v>80</v>
      </c>
      <c r="Y35" s="158" t="s">
        <v>196</v>
      </c>
    </row>
    <row r="36" spans="1:26" ht="324.75" customHeight="1" x14ac:dyDescent="0.2">
      <c r="A36" s="54">
        <v>27</v>
      </c>
      <c r="B36" s="50" t="s">
        <v>189</v>
      </c>
      <c r="C36" s="76" t="s">
        <v>197</v>
      </c>
      <c r="D36" s="169" t="s">
        <v>198</v>
      </c>
      <c r="E36" s="144" t="s">
        <v>199</v>
      </c>
      <c r="F36" s="168">
        <v>21000</v>
      </c>
      <c r="G36" s="61">
        <v>3600</v>
      </c>
      <c r="H36" s="61">
        <v>14800</v>
      </c>
      <c r="I36" s="61">
        <v>1000</v>
      </c>
      <c r="J36" s="61">
        <v>2200</v>
      </c>
      <c r="K36" s="61"/>
      <c r="L36" s="61">
        <v>1000</v>
      </c>
      <c r="M36" s="61"/>
      <c r="N36" s="63">
        <f t="shared" si="22"/>
        <v>17647.058823529413</v>
      </c>
      <c r="O36" s="63">
        <f t="shared" si="21"/>
        <v>3025.2100840336134</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36638.655462184877</v>
      </c>
      <c r="W36" s="148" t="s">
        <v>141</v>
      </c>
      <c r="X36" s="157" t="s">
        <v>84</v>
      </c>
      <c r="Y36" s="158" t="s">
        <v>200</v>
      </c>
    </row>
    <row r="37" spans="1:26" ht="27.6" customHeight="1" x14ac:dyDescent="0.2">
      <c r="A37" s="54">
        <v>28</v>
      </c>
      <c r="B37" s="50"/>
      <c r="C37" s="76"/>
      <c r="D37" s="170" t="s">
        <v>201</v>
      </c>
      <c r="E37" s="144"/>
      <c r="F37" s="168">
        <f>SUM(F33:F36)</f>
        <v>85000</v>
      </c>
      <c r="G37" s="61">
        <f>SUM(G33:G36)</f>
        <v>14800</v>
      </c>
      <c r="H37" s="61">
        <f>SUM(H33:H36)</f>
        <v>40000</v>
      </c>
      <c r="I37" s="61">
        <f>SUM(I33:I36)</f>
        <v>3000</v>
      </c>
      <c r="J37" s="61">
        <f>SUM(J33:J36)</f>
        <v>5000</v>
      </c>
      <c r="K37" s="61"/>
      <c r="L37" s="61">
        <f t="shared" si="20"/>
        <v>3000</v>
      </c>
      <c r="M37" s="61"/>
      <c r="N37" s="63">
        <f t="shared" si="20"/>
        <v>71428.571428571435</v>
      </c>
      <c r="O37" s="63">
        <f t="shared" si="20"/>
        <v>12436.974789915967</v>
      </c>
      <c r="P37" s="63">
        <f t="shared" si="20"/>
        <v>33613.445378151257</v>
      </c>
      <c r="Q37" s="63">
        <f t="shared" si="20"/>
        <v>2521.0084033613448</v>
      </c>
      <c r="R37" s="63">
        <f t="shared" si="20"/>
        <v>4201.680672268908</v>
      </c>
      <c r="S37" s="63">
        <f t="shared" si="20"/>
        <v>0</v>
      </c>
      <c r="T37" s="63">
        <f t="shared" si="20"/>
        <v>2521.0084033613448</v>
      </c>
      <c r="U37" s="63">
        <v>0</v>
      </c>
      <c r="V37" s="63">
        <f t="shared" si="20"/>
        <v>126722.68907563026</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9500</v>
      </c>
      <c r="G39" s="168">
        <v>500</v>
      </c>
      <c r="H39" s="61">
        <v>6000</v>
      </c>
      <c r="I39" s="61"/>
      <c r="J39" s="61">
        <v>600</v>
      </c>
      <c r="K39" s="61"/>
      <c r="L39" s="61">
        <v>950</v>
      </c>
      <c r="M39" s="61"/>
      <c r="N39" s="63">
        <f t="shared" ref="N39:N61" si="25">F39/1.19</f>
        <v>7983.1932773109247</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14747.899159663868</v>
      </c>
      <c r="W39" s="148" t="s">
        <v>141</v>
      </c>
      <c r="X39" s="157" t="s">
        <v>73</v>
      </c>
      <c r="Y39" s="158" t="s">
        <v>164</v>
      </c>
    </row>
    <row r="40" spans="1:26" ht="66.599999999999994" customHeight="1" x14ac:dyDescent="0.2">
      <c r="A40" s="54">
        <v>31</v>
      </c>
      <c r="B40" s="50" t="s">
        <v>189</v>
      </c>
      <c r="C40" s="76" t="s">
        <v>209</v>
      </c>
      <c r="D40" s="170" t="s">
        <v>210</v>
      </c>
      <c r="E40" s="144" t="s">
        <v>211</v>
      </c>
      <c r="F40" s="61">
        <v>3200</v>
      </c>
      <c r="G40" s="61"/>
      <c r="H40" s="61"/>
      <c r="I40" s="61"/>
      <c r="J40" s="61"/>
      <c r="K40" s="61"/>
      <c r="L40" s="61"/>
      <c r="M40" s="61"/>
      <c r="N40" s="63">
        <f t="shared" si="25"/>
        <v>2689.0756302521008</v>
      </c>
      <c r="O40" s="63">
        <f t="shared" si="23"/>
        <v>0</v>
      </c>
      <c r="P40" s="63">
        <f t="shared" si="23"/>
        <v>0</v>
      </c>
      <c r="Q40" s="63">
        <f t="shared" si="23"/>
        <v>0</v>
      </c>
      <c r="R40" s="63">
        <f t="shared" si="23"/>
        <v>0</v>
      </c>
      <c r="S40" s="63">
        <f t="shared" si="23"/>
        <v>0</v>
      </c>
      <c r="T40" s="63">
        <f t="shared" si="23"/>
        <v>0</v>
      </c>
      <c r="U40" s="63">
        <f t="shared" si="23"/>
        <v>0</v>
      </c>
      <c r="V40" s="63">
        <f t="shared" si="24"/>
        <v>2689.0756302521008</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48000</v>
      </c>
      <c r="G42" s="61">
        <v>500</v>
      </c>
      <c r="H42" s="61">
        <v>2500</v>
      </c>
      <c r="I42" s="61">
        <v>200</v>
      </c>
      <c r="J42" s="61">
        <v>500</v>
      </c>
      <c r="K42" s="61"/>
      <c r="L42" s="61">
        <v>200</v>
      </c>
      <c r="M42" s="61"/>
      <c r="N42" s="63">
        <f t="shared" si="25"/>
        <v>40336.134453781517</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43613.445378151271</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23100</v>
      </c>
      <c r="G44" s="61">
        <v>3000</v>
      </c>
      <c r="H44" s="61">
        <v>32000</v>
      </c>
      <c r="I44" s="61">
        <v>400</v>
      </c>
      <c r="J44" s="61">
        <v>900</v>
      </c>
      <c r="K44" s="61"/>
      <c r="L44" s="61">
        <v>1000</v>
      </c>
      <c r="M44" s="61"/>
      <c r="N44" s="63">
        <f t="shared" si="25"/>
        <v>19411.764705882353</v>
      </c>
      <c r="O44" s="63">
        <f t="shared" si="23"/>
        <v>2521.0084033613448</v>
      </c>
      <c r="P44" s="63">
        <f t="shared" si="23"/>
        <v>26890.756302521011</v>
      </c>
      <c r="Q44" s="63">
        <f t="shared" si="23"/>
        <v>336.1344537815126</v>
      </c>
      <c r="R44" s="63">
        <f t="shared" si="23"/>
        <v>756.30252100840335</v>
      </c>
      <c r="S44" s="63">
        <f t="shared" si="23"/>
        <v>0</v>
      </c>
      <c r="T44" s="63">
        <f t="shared" si="23"/>
        <v>840.3361344537816</v>
      </c>
      <c r="U44" s="63">
        <f t="shared" si="23"/>
        <v>0</v>
      </c>
      <c r="V44" s="63">
        <f t="shared" si="24"/>
        <v>50756.302521008409</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35000</v>
      </c>
      <c r="G46" s="61"/>
      <c r="H46" s="61"/>
      <c r="I46" s="61"/>
      <c r="J46" s="61"/>
      <c r="K46" s="61"/>
      <c r="L46" s="61"/>
      <c r="M46" s="61"/>
      <c r="N46" s="63">
        <f t="shared" si="25"/>
        <v>29411.764705882353</v>
      </c>
      <c r="O46" s="63">
        <f t="shared" si="23"/>
        <v>0</v>
      </c>
      <c r="P46" s="63">
        <f t="shared" si="23"/>
        <v>0</v>
      </c>
      <c r="Q46" s="63">
        <f t="shared" si="23"/>
        <v>0</v>
      </c>
      <c r="R46" s="63">
        <f t="shared" si="23"/>
        <v>0</v>
      </c>
      <c r="S46" s="63">
        <f t="shared" si="23"/>
        <v>0</v>
      </c>
      <c r="T46" s="63">
        <f t="shared" si="23"/>
        <v>0</v>
      </c>
      <c r="U46" s="63">
        <f t="shared" si="23"/>
        <v>0</v>
      </c>
      <c r="V46" s="63">
        <f t="shared" si="24"/>
        <v>29411.764705882353</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32000</v>
      </c>
      <c r="I47" s="61"/>
      <c r="J47" s="61">
        <v>2000</v>
      </c>
      <c r="K47" s="61"/>
      <c r="L47" s="61"/>
      <c r="M47" s="61"/>
      <c r="N47" s="63">
        <f t="shared" si="25"/>
        <v>2521.0084033613448</v>
      </c>
      <c r="O47" s="63">
        <f t="shared" si="23"/>
        <v>0</v>
      </c>
      <c r="P47" s="63">
        <f t="shared" si="23"/>
        <v>26890.756302521011</v>
      </c>
      <c r="Q47" s="63">
        <f t="shared" si="23"/>
        <v>0</v>
      </c>
      <c r="R47" s="63">
        <f t="shared" si="23"/>
        <v>1680.6722689075632</v>
      </c>
      <c r="S47" s="63">
        <f t="shared" si="23"/>
        <v>0</v>
      </c>
      <c r="T47" s="63">
        <f t="shared" si="23"/>
        <v>0</v>
      </c>
      <c r="U47" s="63">
        <f t="shared" si="23"/>
        <v>0</v>
      </c>
      <c r="V47" s="63">
        <f t="shared" si="24"/>
        <v>31092.436974789918</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57"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57"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57" ht="64.5" customHeight="1" x14ac:dyDescent="0.2">
      <c r="A51" s="54">
        <v>42</v>
      </c>
      <c r="B51" s="50" t="s">
        <v>189</v>
      </c>
      <c r="C51" s="76" t="s">
        <v>243</v>
      </c>
      <c r="D51" s="170" t="s">
        <v>244</v>
      </c>
      <c r="E51" s="144" t="s">
        <v>245</v>
      </c>
      <c r="F51" s="61">
        <v>40000</v>
      </c>
      <c r="G51" s="61"/>
      <c r="H51" s="61">
        <v>1000</v>
      </c>
      <c r="I51" s="61"/>
      <c r="J51" s="61"/>
      <c r="K51" s="61"/>
      <c r="L51" s="61"/>
      <c r="M51" s="61">
        <v>0</v>
      </c>
      <c r="N51" s="63">
        <f t="shared" si="25"/>
        <v>33613.445378151264</v>
      </c>
      <c r="O51" s="63">
        <f t="shared" si="23"/>
        <v>0</v>
      </c>
      <c r="P51" s="63">
        <f t="shared" si="23"/>
        <v>840.3361344537816</v>
      </c>
      <c r="Q51" s="63">
        <f t="shared" si="23"/>
        <v>0</v>
      </c>
      <c r="R51" s="63">
        <f t="shared" si="23"/>
        <v>0</v>
      </c>
      <c r="S51" s="63">
        <f t="shared" si="23"/>
        <v>0</v>
      </c>
      <c r="T51" s="63">
        <f t="shared" si="23"/>
        <v>0</v>
      </c>
      <c r="U51" s="63">
        <f t="shared" si="23"/>
        <v>0</v>
      </c>
      <c r="V51" s="63">
        <f t="shared" si="24"/>
        <v>34453.781512605048</v>
      </c>
      <c r="W51" s="148" t="s">
        <v>141</v>
      </c>
      <c r="X51" s="157" t="s">
        <v>80</v>
      </c>
      <c r="Y51" s="158" t="s">
        <v>72</v>
      </c>
    </row>
    <row r="52" spans="1:257"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57"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57"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61" si="26">G54/1.19</f>
        <v>0</v>
      </c>
      <c r="P54" s="63">
        <f t="shared" ref="P54:P61" si="27">H54/1.19</f>
        <v>840.3361344537816</v>
      </c>
      <c r="Q54" s="63">
        <f t="shared" ref="Q54:Q61" si="28">I54/1.19</f>
        <v>0</v>
      </c>
      <c r="R54" s="63">
        <f t="shared" ref="R54:R61" si="29">J54/1.19</f>
        <v>0</v>
      </c>
      <c r="S54" s="63">
        <f t="shared" ref="S54:S61" si="30">K54/1.19</f>
        <v>0</v>
      </c>
      <c r="T54" s="63">
        <f t="shared" ref="T54:T61" si="31">L54/1.19</f>
        <v>0</v>
      </c>
      <c r="U54" s="63">
        <f t="shared" ref="U54:U61" si="32">M54/1.19</f>
        <v>0</v>
      </c>
      <c r="V54" s="63">
        <f t="shared" si="24"/>
        <v>1680.6722689075632</v>
      </c>
      <c r="W54" s="148" t="s">
        <v>141</v>
      </c>
      <c r="X54" s="157" t="s">
        <v>164</v>
      </c>
      <c r="Y54" s="158" t="s">
        <v>255</v>
      </c>
    </row>
    <row r="55" spans="1:257"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57"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57"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57" s="233" customFormat="1" ht="35.25" customHeight="1" x14ac:dyDescent="0.2">
      <c r="A58" s="98">
        <v>48</v>
      </c>
      <c r="B58" s="84" t="s">
        <v>189</v>
      </c>
      <c r="C58" s="191" t="s">
        <v>264</v>
      </c>
      <c r="D58" s="230" t="s">
        <v>265</v>
      </c>
      <c r="E58" s="231" t="s">
        <v>266</v>
      </c>
      <c r="F58" s="61">
        <v>27000</v>
      </c>
      <c r="G58" s="61"/>
      <c r="H58" s="61"/>
      <c r="I58" s="61"/>
      <c r="J58" s="61"/>
      <c r="K58" s="61"/>
      <c r="L58" s="61"/>
      <c r="M58" s="61"/>
      <c r="N58" s="63">
        <f t="shared" si="25"/>
        <v>22689.0756302521</v>
      </c>
      <c r="O58" s="63">
        <f t="shared" si="26"/>
        <v>0</v>
      </c>
      <c r="P58" s="63">
        <f t="shared" si="27"/>
        <v>0</v>
      </c>
      <c r="Q58" s="63">
        <f t="shared" si="28"/>
        <v>0</v>
      </c>
      <c r="R58" s="63">
        <f t="shared" si="29"/>
        <v>0</v>
      </c>
      <c r="S58" s="63">
        <f t="shared" si="30"/>
        <v>0</v>
      </c>
      <c r="T58" s="63">
        <f t="shared" si="31"/>
        <v>0</v>
      </c>
      <c r="U58" s="63">
        <f t="shared" si="32"/>
        <v>0</v>
      </c>
      <c r="V58" s="63">
        <f t="shared" si="24"/>
        <v>22689.0756302521</v>
      </c>
      <c r="W58" s="148" t="s">
        <v>141</v>
      </c>
      <c r="X58" s="152" t="s">
        <v>80</v>
      </c>
      <c r="Y58" s="152" t="s">
        <v>72</v>
      </c>
      <c r="Z58" s="232"/>
      <c r="AA58" s="232"/>
      <c r="AB58" s="232"/>
      <c r="AC58" s="232"/>
      <c r="AD58" s="232"/>
      <c r="AE58" s="232"/>
      <c r="AF58" s="232"/>
      <c r="AG58" s="232"/>
      <c r="AH58" s="232"/>
      <c r="AI58" s="232"/>
      <c r="AJ58" s="232"/>
      <c r="AK58" s="232"/>
      <c r="AL58" s="232"/>
      <c r="AM58" s="232"/>
      <c r="AN58" s="232"/>
      <c r="AO58" s="232"/>
      <c r="AP58" s="232"/>
      <c r="AQ58" s="232"/>
      <c r="AR58" s="232"/>
      <c r="AS58" s="232"/>
      <c r="AT58" s="232"/>
      <c r="AU58" s="232"/>
      <c r="AV58" s="232"/>
      <c r="AW58" s="232"/>
      <c r="AX58" s="232"/>
      <c r="AY58" s="232"/>
      <c r="AZ58" s="232"/>
      <c r="BA58" s="232"/>
      <c r="BB58" s="232"/>
      <c r="BC58" s="232"/>
      <c r="BD58" s="232"/>
      <c r="BE58" s="232"/>
      <c r="BF58" s="232"/>
      <c r="BG58" s="232"/>
      <c r="BH58" s="232"/>
      <c r="BI58" s="232"/>
      <c r="BJ58" s="232"/>
      <c r="BK58" s="232"/>
      <c r="BL58" s="232"/>
      <c r="BM58" s="232"/>
      <c r="BN58" s="232"/>
      <c r="BO58" s="232"/>
      <c r="BP58" s="232"/>
      <c r="BQ58" s="232"/>
      <c r="BR58" s="232"/>
      <c r="BS58" s="232"/>
      <c r="BT58" s="232"/>
      <c r="BU58" s="232"/>
      <c r="BV58" s="232"/>
      <c r="BW58" s="232"/>
      <c r="BX58" s="232"/>
      <c r="BY58" s="232"/>
      <c r="BZ58" s="232"/>
      <c r="CA58" s="232"/>
      <c r="CB58" s="232"/>
      <c r="CC58" s="232"/>
      <c r="CD58" s="232"/>
      <c r="CE58" s="232"/>
      <c r="CF58" s="232"/>
      <c r="CG58" s="232"/>
      <c r="CH58" s="232"/>
      <c r="CI58" s="232"/>
      <c r="CJ58" s="232"/>
      <c r="CK58" s="232"/>
      <c r="CL58" s="232"/>
      <c r="CM58" s="232"/>
      <c r="CN58" s="232"/>
      <c r="CO58" s="232"/>
      <c r="CP58" s="232"/>
      <c r="CQ58" s="232"/>
      <c r="CR58" s="232"/>
      <c r="CS58" s="232"/>
      <c r="CT58" s="232"/>
      <c r="CU58" s="232"/>
      <c r="CV58" s="232"/>
      <c r="CW58" s="232"/>
      <c r="CX58" s="232"/>
      <c r="CY58" s="232"/>
      <c r="CZ58" s="232"/>
      <c r="DA58" s="232"/>
      <c r="DB58" s="232"/>
      <c r="DC58" s="232"/>
      <c r="DD58" s="232"/>
      <c r="DE58" s="232"/>
      <c r="DF58" s="232"/>
      <c r="DG58" s="232"/>
      <c r="DH58" s="232"/>
      <c r="DI58" s="232"/>
      <c r="DJ58" s="232"/>
      <c r="DK58" s="232"/>
      <c r="DL58" s="232"/>
      <c r="DM58" s="232"/>
      <c r="DN58" s="232"/>
      <c r="DO58" s="232"/>
      <c r="DP58" s="232"/>
      <c r="DQ58" s="232"/>
      <c r="DR58" s="232"/>
      <c r="DS58" s="232"/>
      <c r="DT58" s="232"/>
      <c r="DU58" s="232"/>
      <c r="DV58" s="232"/>
      <c r="DW58" s="232"/>
      <c r="DX58" s="232"/>
      <c r="DY58" s="232"/>
      <c r="DZ58" s="232"/>
      <c r="EA58" s="232"/>
      <c r="EB58" s="232"/>
      <c r="EC58" s="232"/>
      <c r="ED58" s="232"/>
      <c r="EE58" s="232"/>
      <c r="EF58" s="232"/>
      <c r="EG58" s="232"/>
      <c r="EH58" s="232"/>
      <c r="EI58" s="232"/>
      <c r="EJ58" s="232"/>
      <c r="EK58" s="232"/>
      <c r="EL58" s="232"/>
      <c r="EM58" s="232"/>
      <c r="EN58" s="232"/>
      <c r="EO58" s="232"/>
      <c r="EP58" s="232"/>
      <c r="EQ58" s="232"/>
      <c r="ER58" s="232"/>
      <c r="ES58" s="232"/>
      <c r="ET58" s="232"/>
      <c r="EU58" s="232"/>
      <c r="EV58" s="232"/>
      <c r="EW58" s="232"/>
      <c r="EX58" s="232"/>
      <c r="EY58" s="232"/>
      <c r="EZ58" s="232"/>
      <c r="FA58" s="232"/>
      <c r="FB58" s="232"/>
      <c r="FC58" s="232"/>
      <c r="FD58" s="232"/>
      <c r="FE58" s="232"/>
      <c r="FF58" s="232"/>
      <c r="FG58" s="232"/>
      <c r="FH58" s="232"/>
      <c r="FI58" s="232"/>
      <c r="FJ58" s="232"/>
      <c r="FK58" s="232"/>
      <c r="FL58" s="232"/>
      <c r="FM58" s="232"/>
      <c r="FN58" s="232"/>
      <c r="FO58" s="232"/>
      <c r="FP58" s="232"/>
      <c r="FQ58" s="232"/>
      <c r="FR58" s="232"/>
      <c r="FS58" s="232"/>
      <c r="FT58" s="232"/>
      <c r="FU58" s="232"/>
      <c r="FV58" s="232"/>
      <c r="FW58" s="232"/>
      <c r="FX58" s="232"/>
      <c r="FY58" s="232"/>
      <c r="FZ58" s="232"/>
      <c r="GA58" s="232"/>
      <c r="GB58" s="232"/>
      <c r="GC58" s="232"/>
      <c r="GD58" s="232"/>
      <c r="GE58" s="232"/>
      <c r="GF58" s="232"/>
      <c r="GG58" s="232"/>
      <c r="GH58" s="232"/>
      <c r="GI58" s="232"/>
      <c r="GJ58" s="232"/>
      <c r="GK58" s="232"/>
      <c r="GL58" s="232"/>
      <c r="GM58" s="232"/>
      <c r="GN58" s="232"/>
      <c r="GO58" s="232"/>
      <c r="GP58" s="232"/>
      <c r="GQ58" s="232"/>
      <c r="GR58" s="232"/>
      <c r="GS58" s="232"/>
      <c r="GT58" s="232"/>
      <c r="GU58" s="232"/>
      <c r="GV58" s="232"/>
      <c r="GW58" s="232"/>
      <c r="GX58" s="232"/>
      <c r="GY58" s="232"/>
      <c r="GZ58" s="232"/>
      <c r="HA58" s="232"/>
      <c r="HB58" s="232"/>
      <c r="HC58" s="232"/>
      <c r="HD58" s="232"/>
      <c r="HE58" s="232"/>
      <c r="HF58" s="232"/>
      <c r="HG58" s="232"/>
      <c r="HH58" s="232"/>
      <c r="HI58" s="232"/>
      <c r="HJ58" s="232"/>
      <c r="HK58" s="232"/>
      <c r="HL58" s="232"/>
      <c r="HM58" s="232"/>
      <c r="HN58" s="232"/>
      <c r="HO58" s="232"/>
      <c r="HP58" s="232"/>
      <c r="HQ58" s="232"/>
      <c r="HR58" s="232"/>
      <c r="HS58" s="232"/>
      <c r="HT58" s="232"/>
      <c r="HU58" s="232"/>
      <c r="HV58" s="232"/>
      <c r="HW58" s="232"/>
      <c r="HX58" s="232"/>
      <c r="HY58" s="232"/>
      <c r="HZ58" s="232"/>
      <c r="IA58" s="232"/>
      <c r="IB58" s="232"/>
      <c r="IC58" s="232"/>
      <c r="ID58" s="232"/>
      <c r="IE58" s="232"/>
      <c r="IF58" s="232"/>
      <c r="IG58" s="232"/>
      <c r="IH58" s="232"/>
      <c r="II58" s="232"/>
      <c r="IJ58" s="232"/>
      <c r="IK58" s="232"/>
      <c r="IL58" s="232"/>
      <c r="IM58" s="232"/>
      <c r="IN58" s="232"/>
      <c r="IO58" s="232"/>
      <c r="IP58" s="232"/>
      <c r="IQ58" s="232"/>
      <c r="IR58" s="232"/>
      <c r="IS58" s="232"/>
      <c r="IT58" s="232"/>
      <c r="IU58" s="232"/>
      <c r="IV58" s="232"/>
      <c r="IW58" s="232"/>
    </row>
    <row r="59" spans="1:257" ht="30.75" customHeight="1" thickBot="1" x14ac:dyDescent="0.25">
      <c r="A59" s="54">
        <v>49</v>
      </c>
      <c r="B59" s="50" t="s">
        <v>189</v>
      </c>
      <c r="C59" s="76" t="s">
        <v>267</v>
      </c>
      <c r="D59" s="170" t="s">
        <v>268</v>
      </c>
      <c r="E59" s="144"/>
      <c r="F59" s="61">
        <v>67800</v>
      </c>
      <c r="G59" s="61">
        <v>1000</v>
      </c>
      <c r="H59" s="61">
        <v>1000</v>
      </c>
      <c r="I59" s="61">
        <v>600</v>
      </c>
      <c r="J59" s="61">
        <v>400</v>
      </c>
      <c r="K59" s="61"/>
      <c r="L59" s="61">
        <v>1000</v>
      </c>
      <c r="M59" s="61"/>
      <c r="N59" s="63">
        <f t="shared" si="25"/>
        <v>56974.789915966387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60336.134453781517</v>
      </c>
      <c r="W59" s="148" t="s">
        <v>141</v>
      </c>
      <c r="X59" s="152" t="s">
        <v>80</v>
      </c>
      <c r="Y59" s="149" t="s">
        <v>196</v>
      </c>
      <c r="Z59" s="172"/>
    </row>
    <row r="60" spans="1:257" ht="30.75" customHeight="1" thickBot="1" x14ac:dyDescent="0.25">
      <c r="A60" s="54"/>
      <c r="B60" s="220" t="s">
        <v>189</v>
      </c>
      <c r="C60" s="221" t="s">
        <v>397</v>
      </c>
      <c r="D60" s="222" t="s">
        <v>399</v>
      </c>
      <c r="E60" s="225" t="s">
        <v>402</v>
      </c>
      <c r="F60" s="61">
        <v>10000</v>
      </c>
      <c r="G60" s="61"/>
      <c r="H60" s="61"/>
      <c r="I60" s="61"/>
      <c r="J60" s="61"/>
      <c r="K60" s="61"/>
      <c r="L60" s="61"/>
      <c r="M60" s="61"/>
      <c r="N60" s="63">
        <f t="shared" si="25"/>
        <v>8403.361344537816</v>
      </c>
      <c r="O60" s="63">
        <f t="shared" si="26"/>
        <v>0</v>
      </c>
      <c r="P60" s="63">
        <f t="shared" si="27"/>
        <v>0</v>
      </c>
      <c r="Q60" s="63">
        <f t="shared" si="28"/>
        <v>0</v>
      </c>
      <c r="R60" s="63">
        <f t="shared" si="29"/>
        <v>0</v>
      </c>
      <c r="S60" s="63">
        <f t="shared" si="30"/>
        <v>0</v>
      </c>
      <c r="T60" s="63">
        <f t="shared" si="31"/>
        <v>0</v>
      </c>
      <c r="U60" s="63">
        <f t="shared" si="32"/>
        <v>0</v>
      </c>
      <c r="V60" s="63">
        <f t="shared" ref="V60:V61" si="33">N60/1.19</f>
        <v>7061.6481886872407</v>
      </c>
      <c r="W60" s="148"/>
      <c r="X60" s="152"/>
      <c r="Y60" s="149"/>
      <c r="Z60" s="172"/>
    </row>
    <row r="61" spans="1:257"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f t="shared" si="26"/>
        <v>0</v>
      </c>
      <c r="P61" s="63">
        <f t="shared" si="27"/>
        <v>0</v>
      </c>
      <c r="Q61" s="63">
        <f t="shared" si="28"/>
        <v>0</v>
      </c>
      <c r="R61" s="63">
        <f t="shared" si="29"/>
        <v>0</v>
      </c>
      <c r="S61" s="63">
        <f t="shared" si="30"/>
        <v>0</v>
      </c>
      <c r="T61" s="63">
        <f t="shared" si="31"/>
        <v>0</v>
      </c>
      <c r="U61" s="63">
        <f t="shared" si="32"/>
        <v>0</v>
      </c>
      <c r="V61" s="63">
        <f t="shared" si="33"/>
        <v>16241.790833980651</v>
      </c>
      <c r="W61" s="148"/>
      <c r="X61" s="152"/>
      <c r="Y61" s="149"/>
      <c r="Z61" s="172"/>
    </row>
    <row r="62" spans="1:257" ht="25.5" customHeight="1" thickBot="1" x14ac:dyDescent="0.25">
      <c r="A62" s="54">
        <v>50</v>
      </c>
      <c r="B62" s="50"/>
      <c r="C62" s="54"/>
      <c r="D62" s="82" t="s">
        <v>269</v>
      </c>
      <c r="E62" s="144"/>
      <c r="F62" s="168">
        <f>SUM(F38:F61)</f>
        <v>632000</v>
      </c>
      <c r="G62" s="168">
        <f t="shared" ref="G62:M62" si="34">SUM(G38:G59)</f>
        <v>12000</v>
      </c>
      <c r="H62" s="168">
        <f t="shared" si="34"/>
        <v>136000</v>
      </c>
      <c r="I62" s="168">
        <f t="shared" si="34"/>
        <v>5800</v>
      </c>
      <c r="J62" s="168">
        <f t="shared" si="34"/>
        <v>10200</v>
      </c>
      <c r="K62" s="168">
        <f t="shared" si="34"/>
        <v>0</v>
      </c>
      <c r="L62" s="168">
        <f t="shared" si="34"/>
        <v>9000</v>
      </c>
      <c r="M62" s="168">
        <f t="shared" si="34"/>
        <v>0</v>
      </c>
      <c r="N62" s="63">
        <f t="shared" ref="N62" si="35">F62/1.18999999999999</f>
        <v>531092.43697479437</v>
      </c>
      <c r="O62" s="63">
        <f t="shared" ref="O62:O64" si="36">G62/1.18999999999999</f>
        <v>10084.033613445463</v>
      </c>
      <c r="P62" s="63">
        <f t="shared" ref="P62:P64" si="37">H62/1.18999999999999</f>
        <v>114285.71428571525</v>
      </c>
      <c r="Q62" s="63">
        <f t="shared" ref="Q62:Q64" si="38">I62/1.18999999999999</f>
        <v>4873.949579831974</v>
      </c>
      <c r="R62" s="63">
        <f t="shared" ref="R62:R64" si="39">J62/1.18999999999999</f>
        <v>8571.4285714286434</v>
      </c>
      <c r="S62" s="63">
        <f t="shared" ref="S62:S64" si="40">K62/1.18999999999999</f>
        <v>0</v>
      </c>
      <c r="T62" s="63">
        <f t="shared" ref="T62:U64" si="41">L62/1.18999999999999</f>
        <v>7563.0252100840971</v>
      </c>
      <c r="U62" s="63">
        <f t="shared" si="41"/>
        <v>0</v>
      </c>
      <c r="V62" s="63">
        <f t="shared" si="24"/>
        <v>676470.5882352998</v>
      </c>
      <c r="W62" s="153"/>
      <c r="X62" s="151"/>
      <c r="Y62" s="147"/>
    </row>
    <row r="63" spans="1:257" ht="25.5" customHeight="1" x14ac:dyDescent="0.2">
      <c r="A63" s="46">
        <v>51</v>
      </c>
      <c r="B63" s="50"/>
      <c r="C63" s="54"/>
      <c r="D63" s="110" t="s">
        <v>270</v>
      </c>
      <c r="E63" s="144"/>
      <c r="F63" s="168">
        <f t="shared" ref="F63:M63" si="42">F37+F62</f>
        <v>717000</v>
      </c>
      <c r="G63" s="168">
        <f t="shared" si="42"/>
        <v>26800</v>
      </c>
      <c r="H63" s="168">
        <f t="shared" si="42"/>
        <v>176000</v>
      </c>
      <c r="I63" s="168">
        <f t="shared" si="42"/>
        <v>8800</v>
      </c>
      <c r="J63" s="168">
        <f t="shared" si="42"/>
        <v>15200</v>
      </c>
      <c r="K63" s="168">
        <f t="shared" si="42"/>
        <v>0</v>
      </c>
      <c r="L63" s="168">
        <f t="shared" si="42"/>
        <v>12000</v>
      </c>
      <c r="M63" s="168">
        <f t="shared" si="42"/>
        <v>0</v>
      </c>
      <c r="N63" s="63">
        <f>F63/1.19</f>
        <v>602521.00840336143</v>
      </c>
      <c r="O63" s="63">
        <f t="shared" si="36"/>
        <v>22521.008403361535</v>
      </c>
      <c r="P63" s="63">
        <f t="shared" si="37"/>
        <v>147899.1596638668</v>
      </c>
      <c r="Q63" s="63">
        <f t="shared" si="38"/>
        <v>7394.9579831933397</v>
      </c>
      <c r="R63" s="63">
        <f t="shared" si="39"/>
        <v>12773.109243697587</v>
      </c>
      <c r="S63" s="63">
        <f t="shared" si="40"/>
        <v>0</v>
      </c>
      <c r="T63" s="63">
        <f t="shared" si="41"/>
        <v>10084.033613445463</v>
      </c>
      <c r="U63" s="63">
        <f t="shared" si="41"/>
        <v>0</v>
      </c>
      <c r="V63" s="63">
        <f t="shared" si="24"/>
        <v>803193.27731092623</v>
      </c>
      <c r="W63" s="153"/>
      <c r="X63" s="151"/>
      <c r="Y63" s="147"/>
    </row>
    <row r="64" spans="1:257"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6"/>
        <v>0</v>
      </c>
      <c r="P64" s="63">
        <f t="shared" si="37"/>
        <v>0</v>
      </c>
      <c r="Q64" s="63">
        <f t="shared" si="38"/>
        <v>0</v>
      </c>
      <c r="R64" s="63">
        <f t="shared" si="39"/>
        <v>0</v>
      </c>
      <c r="S64" s="63">
        <f t="shared" si="40"/>
        <v>0</v>
      </c>
      <c r="T64" s="63">
        <f t="shared" si="41"/>
        <v>0</v>
      </c>
      <c r="U64" s="63">
        <v>0</v>
      </c>
      <c r="V64" s="63">
        <f t="shared" si="24"/>
        <v>293277.31092436978</v>
      </c>
      <c r="W64" s="148" t="s">
        <v>141</v>
      </c>
      <c r="X64" s="152" t="s">
        <v>72</v>
      </c>
      <c r="Y64" s="149" t="s">
        <v>142</v>
      </c>
    </row>
    <row r="65" spans="1:25" ht="29.25" customHeight="1" x14ac:dyDescent="0.2">
      <c r="A65" s="54">
        <v>53</v>
      </c>
      <c r="B65" s="50"/>
      <c r="C65" s="54"/>
      <c r="D65" s="50" t="s">
        <v>273</v>
      </c>
      <c r="E65" s="144"/>
      <c r="F65" s="61">
        <f>SUM(F64)</f>
        <v>349000</v>
      </c>
      <c r="G65" s="61">
        <f t="shared" ref="G65:L65" si="43">SUM(G64)</f>
        <v>0</v>
      </c>
      <c r="H65" s="61">
        <f t="shared" si="43"/>
        <v>0</v>
      </c>
      <c r="I65" s="61">
        <f t="shared" si="43"/>
        <v>0</v>
      </c>
      <c r="J65" s="61">
        <f t="shared" si="43"/>
        <v>0</v>
      </c>
      <c r="K65" s="61">
        <f t="shared" si="43"/>
        <v>0</v>
      </c>
      <c r="L65" s="61">
        <f t="shared" si="43"/>
        <v>0</v>
      </c>
      <c r="M65" s="61"/>
      <c r="N65" s="63">
        <f>SUM(N64)</f>
        <v>293277.31092436978</v>
      </c>
      <c r="O65" s="63">
        <f t="shared" ref="O65:U65" si="44">SUM(O64)</f>
        <v>0</v>
      </c>
      <c r="P65" s="63">
        <f t="shared" si="44"/>
        <v>0</v>
      </c>
      <c r="Q65" s="63">
        <f t="shared" si="44"/>
        <v>0</v>
      </c>
      <c r="R65" s="63">
        <f t="shared" si="44"/>
        <v>0</v>
      </c>
      <c r="S65" s="63">
        <f t="shared" si="44"/>
        <v>0</v>
      </c>
      <c r="T65" s="63">
        <f t="shared" si="44"/>
        <v>0</v>
      </c>
      <c r="U65" s="63">
        <f t="shared" si="44"/>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5">F66/1.09</f>
        <v>0</v>
      </c>
      <c r="O66" s="63">
        <f t="shared" si="45"/>
        <v>0</v>
      </c>
      <c r="P66" s="63">
        <f t="shared" si="45"/>
        <v>17431.192660550456</v>
      </c>
      <c r="Q66" s="63">
        <f t="shared" si="45"/>
        <v>0</v>
      </c>
      <c r="R66" s="63">
        <f t="shared" si="45"/>
        <v>0</v>
      </c>
      <c r="S66" s="63">
        <f t="shared" si="45"/>
        <v>0</v>
      </c>
      <c r="T66" s="63">
        <f t="shared" si="45"/>
        <v>0</v>
      </c>
      <c r="U66" s="63">
        <f t="shared" si="45"/>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6">SUM(H67:K67)</f>
        <v>19000</v>
      </c>
      <c r="M67" s="180"/>
      <c r="N67" s="63">
        <f t="shared" ref="N67:U67" si="47">SUM(N66)</f>
        <v>0</v>
      </c>
      <c r="O67" s="63">
        <f t="shared" si="47"/>
        <v>0</v>
      </c>
      <c r="P67" s="63">
        <f t="shared" si="47"/>
        <v>17431.192660550456</v>
      </c>
      <c r="Q67" s="63">
        <f t="shared" si="47"/>
        <v>0</v>
      </c>
      <c r="R67" s="63">
        <f t="shared" si="47"/>
        <v>0</v>
      </c>
      <c r="S67" s="63">
        <f t="shared" si="47"/>
        <v>0</v>
      </c>
      <c r="T67" s="63">
        <f t="shared" si="47"/>
        <v>0</v>
      </c>
      <c r="U67" s="63">
        <f t="shared" si="47"/>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900</v>
      </c>
      <c r="M68" s="180"/>
      <c r="N68" s="63">
        <f t="shared" ref="N68" si="48">F68/1.18999999999999</f>
        <v>0</v>
      </c>
      <c r="O68" s="63">
        <f>G68/1.19</f>
        <v>5042.0168067226896</v>
      </c>
      <c r="P68" s="63">
        <f t="shared" ref="P68:U70" si="49">H68/1.19</f>
        <v>6974.7899159663866</v>
      </c>
      <c r="Q68" s="63">
        <f t="shared" si="49"/>
        <v>840.3361344537816</v>
      </c>
      <c r="R68" s="63">
        <f t="shared" si="49"/>
        <v>0</v>
      </c>
      <c r="S68" s="63">
        <f t="shared" si="49"/>
        <v>0</v>
      </c>
      <c r="T68" s="63">
        <f t="shared" si="49"/>
        <v>756.30252100840335</v>
      </c>
      <c r="U68" s="63">
        <f t="shared" si="49"/>
        <v>0</v>
      </c>
      <c r="V68" s="63">
        <f t="shared" si="24"/>
        <v>13613.445378151262</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50">G69/1.19</f>
        <v>0</v>
      </c>
      <c r="P69" s="63">
        <f t="shared" si="49"/>
        <v>0</v>
      </c>
      <c r="Q69" s="63">
        <f t="shared" si="49"/>
        <v>0</v>
      </c>
      <c r="R69" s="63">
        <f t="shared" si="49"/>
        <v>0</v>
      </c>
      <c r="S69" s="63">
        <f t="shared" si="49"/>
        <v>0</v>
      </c>
      <c r="T69" s="63">
        <f t="shared" si="49"/>
        <v>0</v>
      </c>
      <c r="U69" s="63">
        <f t="shared" si="49"/>
        <v>0</v>
      </c>
      <c r="V69" s="63">
        <f t="shared" si="24"/>
        <v>42016.806722689078</v>
      </c>
      <c r="W69" s="148" t="s">
        <v>141</v>
      </c>
      <c r="X69" s="152" t="s">
        <v>164</v>
      </c>
      <c r="Y69" s="149" t="s">
        <v>142</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100</v>
      </c>
      <c r="M70" s="180"/>
      <c r="N70" s="63">
        <f>F70/1.19</f>
        <v>4201.680672268908</v>
      </c>
      <c r="O70" s="63">
        <f t="shared" si="50"/>
        <v>2521.0084033613448</v>
      </c>
      <c r="P70" s="63">
        <f t="shared" si="49"/>
        <v>27478.991596638658</v>
      </c>
      <c r="Q70" s="63">
        <f t="shared" si="49"/>
        <v>840.3361344537816</v>
      </c>
      <c r="R70" s="63">
        <f t="shared" si="49"/>
        <v>840.3361344537816</v>
      </c>
      <c r="S70" s="63">
        <f t="shared" si="49"/>
        <v>0</v>
      </c>
      <c r="T70" s="63">
        <f t="shared" si="49"/>
        <v>84.033613445378151</v>
      </c>
      <c r="U70" s="63">
        <f t="shared" si="49"/>
        <v>0</v>
      </c>
      <c r="V70" s="63">
        <f t="shared" si="24"/>
        <v>35966.386554621851</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1">SUM(L68:L70)</f>
        <v>1000</v>
      </c>
      <c r="M71" s="180"/>
      <c r="N71" s="63">
        <f t="shared" si="51"/>
        <v>46218.487394957985</v>
      </c>
      <c r="O71" s="63">
        <f t="shared" si="51"/>
        <v>7563.0252100840344</v>
      </c>
      <c r="P71" s="63">
        <f t="shared" si="51"/>
        <v>34453.781512605041</v>
      </c>
      <c r="Q71" s="63">
        <f t="shared" si="51"/>
        <v>1680.6722689075632</v>
      </c>
      <c r="R71" s="63">
        <f t="shared" si="51"/>
        <v>840.3361344537816</v>
      </c>
      <c r="S71" s="63">
        <f t="shared" si="51"/>
        <v>0</v>
      </c>
      <c r="T71" s="63">
        <f t="shared" si="51"/>
        <v>840.33613445378148</v>
      </c>
      <c r="U71" s="63">
        <f t="shared" si="51"/>
        <v>0</v>
      </c>
      <c r="V71" s="63">
        <f>SUM(V68:V70)</f>
        <v>91596.638655462186</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2">G72/1.19</f>
        <v>0</v>
      </c>
      <c r="P72" s="63">
        <f t="shared" si="52"/>
        <v>0</v>
      </c>
      <c r="Q72" s="63">
        <f t="shared" si="52"/>
        <v>0</v>
      </c>
      <c r="R72" s="63">
        <f t="shared" si="52"/>
        <v>0</v>
      </c>
      <c r="S72" s="63">
        <f t="shared" si="52"/>
        <v>0</v>
      </c>
      <c r="T72" s="63">
        <f t="shared" si="52"/>
        <v>0</v>
      </c>
      <c r="U72" s="63">
        <f t="shared" si="52"/>
        <v>0</v>
      </c>
      <c r="V72" s="63">
        <f t="shared" ref="V72:V74" si="53">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2"/>
        <v>6722.6890756302528</v>
      </c>
      <c r="P73" s="63">
        <f t="shared" si="52"/>
        <v>10924.36974789916</v>
      </c>
      <c r="Q73" s="63">
        <f t="shared" si="52"/>
        <v>840.3361344537816</v>
      </c>
      <c r="R73" s="63">
        <f t="shared" si="52"/>
        <v>840.3361344537816</v>
      </c>
      <c r="S73" s="63">
        <f t="shared" si="52"/>
        <v>0</v>
      </c>
      <c r="T73" s="63">
        <f t="shared" si="52"/>
        <v>840.3361344537816</v>
      </c>
      <c r="U73" s="63">
        <f t="shared" si="52"/>
        <v>0</v>
      </c>
      <c r="V73" s="63">
        <f t="shared" si="53"/>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2"/>
        <v>0</v>
      </c>
      <c r="P74" s="63">
        <f t="shared" si="52"/>
        <v>840.3361344537816</v>
      </c>
      <c r="Q74" s="63">
        <f t="shared" si="52"/>
        <v>0</v>
      </c>
      <c r="R74" s="63">
        <f t="shared" si="52"/>
        <v>0</v>
      </c>
      <c r="S74" s="63">
        <f t="shared" si="52"/>
        <v>0</v>
      </c>
      <c r="T74" s="63">
        <f t="shared" si="52"/>
        <v>0</v>
      </c>
      <c r="U74" s="63">
        <f t="shared" si="52"/>
        <v>0</v>
      </c>
      <c r="V74" s="63">
        <f t="shared" si="53"/>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1"/>
        <v>1000</v>
      </c>
      <c r="M75" s="61"/>
      <c r="N75" s="63">
        <f>SUM(N72:N74)</f>
        <v>16806.722689075632</v>
      </c>
      <c r="O75" s="63">
        <f t="shared" si="51"/>
        <v>6722.6890756302528</v>
      </c>
      <c r="P75" s="63">
        <f t="shared" si="51"/>
        <v>11764.705882352941</v>
      </c>
      <c r="Q75" s="63">
        <f t="shared" si="51"/>
        <v>840.3361344537816</v>
      </c>
      <c r="R75" s="63">
        <f t="shared" si="51"/>
        <v>840.3361344537816</v>
      </c>
      <c r="S75" s="63">
        <f t="shared" si="51"/>
        <v>0</v>
      </c>
      <c r="T75" s="63">
        <f t="shared" si="51"/>
        <v>840.3361344537816</v>
      </c>
      <c r="U75" s="63">
        <f t="shared" si="51"/>
        <v>0</v>
      </c>
      <c r="V75" s="63">
        <f t="shared" si="51"/>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4">G76/1.19</f>
        <v>0</v>
      </c>
      <c r="P76" s="63">
        <f t="shared" si="54"/>
        <v>0</v>
      </c>
      <c r="Q76" s="63">
        <f t="shared" si="54"/>
        <v>0</v>
      </c>
      <c r="R76" s="63">
        <f t="shared" si="54"/>
        <v>0</v>
      </c>
      <c r="S76" s="63">
        <f t="shared" si="54"/>
        <v>0</v>
      </c>
      <c r="T76" s="63">
        <f t="shared" si="54"/>
        <v>0</v>
      </c>
      <c r="U76" s="63">
        <f t="shared" si="54"/>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4"/>
        <v>0</v>
      </c>
      <c r="P77" s="63">
        <f t="shared" si="54"/>
        <v>0</v>
      </c>
      <c r="Q77" s="63">
        <f t="shared" si="54"/>
        <v>0</v>
      </c>
      <c r="R77" s="63">
        <f t="shared" si="54"/>
        <v>0</v>
      </c>
      <c r="S77" s="63">
        <f t="shared" si="54"/>
        <v>0</v>
      </c>
      <c r="T77" s="63">
        <f t="shared" si="54"/>
        <v>0</v>
      </c>
      <c r="U77" s="63">
        <f t="shared" si="54"/>
        <v>5882.3529411764712</v>
      </c>
      <c r="V77" s="63">
        <f>SUM(V76)</f>
        <v>5882.3529411764712</v>
      </c>
      <c r="W77" s="153"/>
      <c r="X77" s="154"/>
      <c r="Y77" s="156"/>
    </row>
    <row r="78" spans="1:25" ht="33" customHeight="1" x14ac:dyDescent="0.2">
      <c r="A78" s="54">
        <v>66</v>
      </c>
      <c r="B78" s="54" t="s">
        <v>296</v>
      </c>
      <c r="C78" s="54">
        <v>51</v>
      </c>
      <c r="D78" s="82" t="s">
        <v>297</v>
      </c>
      <c r="E78" s="186" t="s">
        <v>298</v>
      </c>
      <c r="F78" s="168">
        <v>17000</v>
      </c>
      <c r="G78" s="168">
        <v>0</v>
      </c>
      <c r="H78" s="168"/>
      <c r="I78" s="168"/>
      <c r="J78" s="168"/>
      <c r="K78" s="168"/>
      <c r="L78" s="61"/>
      <c r="M78" s="61"/>
      <c r="N78" s="63">
        <f>F78/1.19</f>
        <v>14285.714285714286</v>
      </c>
      <c r="O78" s="63">
        <f t="shared" si="54"/>
        <v>0</v>
      </c>
      <c r="P78" s="63">
        <f t="shared" si="54"/>
        <v>0</v>
      </c>
      <c r="Q78" s="63">
        <f t="shared" si="54"/>
        <v>0</v>
      </c>
      <c r="R78" s="63">
        <f t="shared" si="54"/>
        <v>0</v>
      </c>
      <c r="S78" s="63">
        <f t="shared" si="54"/>
        <v>0</v>
      </c>
      <c r="T78" s="63">
        <f t="shared" si="54"/>
        <v>0</v>
      </c>
      <c r="U78" s="63">
        <f t="shared" si="54"/>
        <v>0</v>
      </c>
      <c r="V78" s="63">
        <f>SUM(N78:U78)</f>
        <v>14285.714285714286</v>
      </c>
      <c r="W78" s="148" t="s">
        <v>141</v>
      </c>
      <c r="X78" s="152" t="s">
        <v>80</v>
      </c>
      <c r="Y78" s="149" t="s">
        <v>72</v>
      </c>
    </row>
    <row r="79" spans="1:25" ht="33" customHeight="1" x14ac:dyDescent="0.2">
      <c r="A79" s="54">
        <v>67</v>
      </c>
      <c r="B79" s="54"/>
      <c r="C79" s="54"/>
      <c r="D79" s="82" t="s">
        <v>299</v>
      </c>
      <c r="E79" s="187"/>
      <c r="F79" s="168">
        <f>SUM(F78)</f>
        <v>17000</v>
      </c>
      <c r="G79" s="168">
        <f>SUM(G78)</f>
        <v>0</v>
      </c>
      <c r="H79" s="168"/>
      <c r="I79" s="168"/>
      <c r="J79" s="168"/>
      <c r="K79" s="168"/>
      <c r="L79" s="61"/>
      <c r="M79" s="61"/>
      <c r="N79" s="63">
        <f t="shared" ref="N79:V79" si="55">SUM(N78)</f>
        <v>14285.714285714286</v>
      </c>
      <c r="O79" s="63">
        <f t="shared" si="55"/>
        <v>0</v>
      </c>
      <c r="P79" s="63">
        <f t="shared" si="55"/>
        <v>0</v>
      </c>
      <c r="Q79" s="63">
        <f t="shared" si="55"/>
        <v>0</v>
      </c>
      <c r="R79" s="63">
        <f t="shared" si="55"/>
        <v>0</v>
      </c>
      <c r="S79" s="63">
        <f t="shared" si="55"/>
        <v>0</v>
      </c>
      <c r="T79" s="63">
        <f t="shared" si="55"/>
        <v>0</v>
      </c>
      <c r="U79" s="63">
        <f t="shared" si="55"/>
        <v>0</v>
      </c>
      <c r="V79" s="63">
        <f t="shared" si="55"/>
        <v>14285.714285714286</v>
      </c>
      <c r="W79" s="148"/>
      <c r="X79" s="152"/>
      <c r="Y79" s="149"/>
    </row>
    <row r="80" spans="1:25" ht="84" customHeight="1" x14ac:dyDescent="0.2">
      <c r="A80" s="71">
        <v>68</v>
      </c>
      <c r="B80" s="50" t="s">
        <v>300</v>
      </c>
      <c r="C80" s="54">
        <v>52</v>
      </c>
      <c r="D80" s="188" t="s">
        <v>301</v>
      </c>
      <c r="E80" s="189" t="s">
        <v>302</v>
      </c>
      <c r="F80" s="61">
        <v>3000</v>
      </c>
      <c r="G80" s="61">
        <v>1000</v>
      </c>
      <c r="H80" s="61">
        <v>3000</v>
      </c>
      <c r="I80" s="61">
        <v>9000</v>
      </c>
      <c r="J80" s="219">
        <v>0</v>
      </c>
      <c r="K80" s="61"/>
      <c r="L80" s="61">
        <v>0</v>
      </c>
      <c r="M80" s="61"/>
      <c r="N80" s="63">
        <f>F80/1.19</f>
        <v>2521.0084033613448</v>
      </c>
      <c r="O80" s="63">
        <f t="shared" ref="O80:U81" si="56">G80/1.19</f>
        <v>840.3361344537816</v>
      </c>
      <c r="P80" s="63">
        <f t="shared" si="56"/>
        <v>2521.0084033613448</v>
      </c>
      <c r="Q80" s="63">
        <f t="shared" si="56"/>
        <v>7563.0252100840344</v>
      </c>
      <c r="R80" s="63">
        <f t="shared" si="56"/>
        <v>0</v>
      </c>
      <c r="S80" s="63">
        <f t="shared" si="56"/>
        <v>0</v>
      </c>
      <c r="T80" s="63">
        <f t="shared" si="56"/>
        <v>0</v>
      </c>
      <c r="U80" s="63">
        <f t="shared" si="56"/>
        <v>0</v>
      </c>
      <c r="V80" s="63">
        <f t="shared" ref="V80:V81" si="57">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6"/>
        <v>0</v>
      </c>
      <c r="P81" s="63">
        <f t="shared" si="56"/>
        <v>0</v>
      </c>
      <c r="Q81" s="63">
        <f t="shared" si="56"/>
        <v>0</v>
      </c>
      <c r="R81" s="63">
        <f t="shared" si="56"/>
        <v>0</v>
      </c>
      <c r="S81" s="63">
        <f t="shared" si="56"/>
        <v>0</v>
      </c>
      <c r="T81" s="63">
        <f t="shared" si="56"/>
        <v>0</v>
      </c>
      <c r="U81" s="63">
        <f t="shared" si="56"/>
        <v>0</v>
      </c>
      <c r="V81" s="63">
        <f t="shared" si="57"/>
        <v>5042.0168067226896</v>
      </c>
      <c r="W81" s="148" t="s">
        <v>141</v>
      </c>
      <c r="X81" s="152" t="s">
        <v>164</v>
      </c>
      <c r="Y81" s="149" t="s">
        <v>255</v>
      </c>
    </row>
    <row r="82" spans="1:25" ht="32.25" customHeight="1" x14ac:dyDescent="0.2">
      <c r="A82" s="54">
        <v>70</v>
      </c>
      <c r="B82" s="50"/>
      <c r="C82" s="54"/>
      <c r="D82" s="82" t="s">
        <v>305</v>
      </c>
      <c r="E82" s="144"/>
      <c r="F82" s="168">
        <f>SUM(F80:F81)</f>
        <v>9000</v>
      </c>
      <c r="G82" s="168">
        <f>SUM(G80:G81)</f>
        <v>1000</v>
      </c>
      <c r="H82" s="168">
        <f>SUM(H80:H81)</f>
        <v>3000</v>
      </c>
      <c r="I82" s="168">
        <f>SUM(I80:I81)</f>
        <v>9000</v>
      </c>
      <c r="J82" s="168">
        <f>SUM(J80:J81)</f>
        <v>0</v>
      </c>
      <c r="K82" s="168"/>
      <c r="L82" s="168">
        <f t="shared" ref="L82:V82" si="58">SUM(L80:L81)</f>
        <v>0</v>
      </c>
      <c r="M82" s="168"/>
      <c r="N82" s="63">
        <f t="shared" si="58"/>
        <v>7563.0252100840344</v>
      </c>
      <c r="O82" s="63">
        <f t="shared" si="58"/>
        <v>840.3361344537816</v>
      </c>
      <c r="P82" s="63">
        <f t="shared" si="58"/>
        <v>2521.0084033613448</v>
      </c>
      <c r="Q82" s="63">
        <f t="shared" si="58"/>
        <v>7563.0252100840344</v>
      </c>
      <c r="R82" s="63">
        <f t="shared" si="58"/>
        <v>0</v>
      </c>
      <c r="S82" s="63">
        <f t="shared" si="58"/>
        <v>0</v>
      </c>
      <c r="T82" s="63">
        <f t="shared" si="58"/>
        <v>0</v>
      </c>
      <c r="U82" s="63">
        <f t="shared" si="58"/>
        <v>0</v>
      </c>
      <c r="V82" s="63">
        <f t="shared" si="58"/>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9">G84/1.19</f>
        <v>0</v>
      </c>
      <c r="P84" s="63">
        <f t="shared" si="59"/>
        <v>8403.361344537816</v>
      </c>
      <c r="Q84" s="63">
        <f t="shared" si="59"/>
        <v>0</v>
      </c>
      <c r="R84" s="63">
        <f t="shared" si="59"/>
        <v>0</v>
      </c>
      <c r="S84" s="63">
        <f t="shared" si="59"/>
        <v>0</v>
      </c>
      <c r="T84" s="63">
        <f t="shared" si="59"/>
        <v>0</v>
      </c>
      <c r="U84" s="63">
        <f t="shared" si="59"/>
        <v>0</v>
      </c>
      <c r="V84" s="63">
        <f t="shared" ref="V84:V100" si="60">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1">SUM(N84)</f>
        <v>29411.764705882353</v>
      </c>
      <c r="O85" s="63">
        <f t="shared" si="61"/>
        <v>0</v>
      </c>
      <c r="P85" s="63">
        <f t="shared" si="61"/>
        <v>8403.361344537816</v>
      </c>
      <c r="Q85" s="63">
        <f t="shared" si="61"/>
        <v>0</v>
      </c>
      <c r="R85" s="63">
        <f t="shared" si="61"/>
        <v>0</v>
      </c>
      <c r="S85" s="63">
        <f t="shared" si="61"/>
        <v>0</v>
      </c>
      <c r="T85" s="63">
        <f t="shared" si="61"/>
        <v>0</v>
      </c>
      <c r="U85" s="63">
        <f t="shared" si="61"/>
        <v>0</v>
      </c>
      <c r="V85" s="63">
        <f t="shared" si="60"/>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2">F86/1.05</f>
        <v>0</v>
      </c>
      <c r="O86" s="63">
        <f t="shared" si="62"/>
        <v>0</v>
      </c>
      <c r="P86" s="63">
        <f t="shared" si="62"/>
        <v>0</v>
      </c>
      <c r="Q86" s="63">
        <f t="shared" si="62"/>
        <v>0</v>
      </c>
      <c r="R86" s="63">
        <f t="shared" si="62"/>
        <v>952.38095238095229</v>
      </c>
      <c r="S86" s="63">
        <f t="shared" si="62"/>
        <v>0</v>
      </c>
      <c r="T86" s="63">
        <f t="shared" si="62"/>
        <v>0</v>
      </c>
      <c r="U86" s="63">
        <f t="shared" ref="U86" si="63">SUM(U85)</f>
        <v>0</v>
      </c>
      <c r="V86" s="63">
        <f t="shared" si="60"/>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4">G87/1.19</f>
        <v>0</v>
      </c>
      <c r="P87" s="63">
        <f t="shared" si="64"/>
        <v>0</v>
      </c>
      <c r="Q87" s="63">
        <f t="shared" si="64"/>
        <v>0</v>
      </c>
      <c r="R87" s="63">
        <f t="shared" si="64"/>
        <v>0</v>
      </c>
      <c r="S87" s="63">
        <f t="shared" si="64"/>
        <v>0</v>
      </c>
      <c r="T87" s="63">
        <f t="shared" si="64"/>
        <v>0</v>
      </c>
      <c r="U87" s="63">
        <f t="shared" si="64"/>
        <v>0</v>
      </c>
      <c r="V87" s="63">
        <f t="shared" si="60"/>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5">F88/1.19</f>
        <v>81512.605042016818</v>
      </c>
      <c r="O88" s="63">
        <f t="shared" si="64"/>
        <v>0</v>
      </c>
      <c r="P88" s="63">
        <f t="shared" si="64"/>
        <v>0</v>
      </c>
      <c r="Q88" s="63">
        <f t="shared" si="64"/>
        <v>0</v>
      </c>
      <c r="R88" s="63">
        <f t="shared" si="64"/>
        <v>0</v>
      </c>
      <c r="S88" s="63">
        <f t="shared" si="64"/>
        <v>0</v>
      </c>
      <c r="T88" s="63">
        <f t="shared" si="64"/>
        <v>0</v>
      </c>
      <c r="U88" s="63">
        <f t="shared" si="64"/>
        <v>0</v>
      </c>
      <c r="V88" s="63">
        <f t="shared" si="60"/>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5"/>
        <v>4201.680672268908</v>
      </c>
      <c r="O89" s="63">
        <f t="shared" si="64"/>
        <v>0</v>
      </c>
      <c r="P89" s="63">
        <f t="shared" si="64"/>
        <v>0</v>
      </c>
      <c r="Q89" s="63">
        <f t="shared" si="64"/>
        <v>0</v>
      </c>
      <c r="R89" s="63">
        <f t="shared" si="64"/>
        <v>0</v>
      </c>
      <c r="S89" s="63">
        <f t="shared" si="64"/>
        <v>0</v>
      </c>
      <c r="T89" s="63">
        <f t="shared" si="64"/>
        <v>0</v>
      </c>
      <c r="U89" s="63">
        <f t="shared" si="64"/>
        <v>0</v>
      </c>
      <c r="V89" s="63">
        <f t="shared" si="60"/>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6">G91/1.19</f>
        <v>0</v>
      </c>
      <c r="P91" s="63">
        <f t="shared" si="66"/>
        <v>0</v>
      </c>
      <c r="Q91" s="63">
        <f t="shared" si="66"/>
        <v>7563.0252100840344</v>
      </c>
      <c r="R91" s="63">
        <f t="shared" si="66"/>
        <v>20168.067226890758</v>
      </c>
      <c r="S91" s="63">
        <f t="shared" si="66"/>
        <v>0</v>
      </c>
      <c r="T91" s="63">
        <f t="shared" si="66"/>
        <v>0</v>
      </c>
      <c r="U91" s="63">
        <f t="shared" si="66"/>
        <v>0</v>
      </c>
      <c r="V91" s="63">
        <f t="shared" si="60"/>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7">F92/1.19</f>
        <v>7563.0252100840344</v>
      </c>
      <c r="O92" s="63">
        <f t="shared" si="66"/>
        <v>0</v>
      </c>
      <c r="P92" s="63">
        <f t="shared" si="66"/>
        <v>0</v>
      </c>
      <c r="Q92" s="63">
        <f t="shared" si="66"/>
        <v>0</v>
      </c>
      <c r="R92" s="63">
        <f t="shared" si="66"/>
        <v>0</v>
      </c>
      <c r="S92" s="63">
        <f t="shared" si="66"/>
        <v>0</v>
      </c>
      <c r="T92" s="63">
        <f t="shared" si="66"/>
        <v>0</v>
      </c>
      <c r="U92" s="63">
        <f t="shared" si="66"/>
        <v>0</v>
      </c>
      <c r="V92" s="63">
        <f t="shared" si="60"/>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7"/>
        <v>7563.0252100840344</v>
      </c>
      <c r="O93" s="63">
        <f t="shared" si="66"/>
        <v>0</v>
      </c>
      <c r="P93" s="63">
        <f t="shared" si="66"/>
        <v>0</v>
      </c>
      <c r="Q93" s="63">
        <f t="shared" si="66"/>
        <v>0</v>
      </c>
      <c r="R93" s="63">
        <f t="shared" si="66"/>
        <v>0</v>
      </c>
      <c r="S93" s="63">
        <f t="shared" si="66"/>
        <v>0</v>
      </c>
      <c r="T93" s="63">
        <f t="shared" si="66"/>
        <v>0</v>
      </c>
      <c r="U93" s="63">
        <f t="shared" si="66"/>
        <v>0</v>
      </c>
      <c r="V93" s="63">
        <f t="shared" si="60"/>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7"/>
        <v>0</v>
      </c>
      <c r="O94" s="63">
        <f t="shared" si="66"/>
        <v>0</v>
      </c>
      <c r="P94" s="63">
        <f t="shared" si="66"/>
        <v>0</v>
      </c>
      <c r="Q94" s="63">
        <f t="shared" si="66"/>
        <v>0</v>
      </c>
      <c r="R94" s="63">
        <f t="shared" si="66"/>
        <v>21848.73949579832</v>
      </c>
      <c r="S94" s="63">
        <f t="shared" si="66"/>
        <v>0</v>
      </c>
      <c r="T94" s="63">
        <f t="shared" si="66"/>
        <v>0</v>
      </c>
      <c r="U94" s="63">
        <f t="shared" si="66"/>
        <v>0</v>
      </c>
      <c r="V94" s="63">
        <f t="shared" si="60"/>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7"/>
        <v>0</v>
      </c>
      <c r="O95" s="63">
        <f t="shared" si="66"/>
        <v>0</v>
      </c>
      <c r="P95" s="63">
        <f t="shared" si="66"/>
        <v>1680.6722689075632</v>
      </c>
      <c r="Q95" s="63">
        <f t="shared" si="66"/>
        <v>0</v>
      </c>
      <c r="R95" s="63">
        <f t="shared" si="66"/>
        <v>0</v>
      </c>
      <c r="S95" s="63">
        <f t="shared" si="66"/>
        <v>0</v>
      </c>
      <c r="T95" s="63">
        <f t="shared" si="66"/>
        <v>0</v>
      </c>
      <c r="U95" s="63">
        <f t="shared" si="66"/>
        <v>0</v>
      </c>
      <c r="V95" s="63">
        <f t="shared" si="60"/>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7"/>
        <v>40336.134453781517</v>
      </c>
      <c r="O96" s="63">
        <f t="shared" si="66"/>
        <v>0</v>
      </c>
      <c r="P96" s="63">
        <f t="shared" si="66"/>
        <v>0</v>
      </c>
      <c r="Q96" s="63">
        <f t="shared" si="66"/>
        <v>0</v>
      </c>
      <c r="R96" s="63">
        <f t="shared" si="66"/>
        <v>0</v>
      </c>
      <c r="S96" s="63">
        <f t="shared" si="66"/>
        <v>0</v>
      </c>
      <c r="T96" s="63">
        <f t="shared" si="66"/>
        <v>0</v>
      </c>
      <c r="U96" s="63">
        <f t="shared" si="66"/>
        <v>0</v>
      </c>
      <c r="V96" s="63">
        <f t="shared" si="60"/>
        <v>40336.134453781517</v>
      </c>
      <c r="W96" s="148" t="s">
        <v>141</v>
      </c>
      <c r="X96" s="157" t="s">
        <v>80</v>
      </c>
      <c r="Y96" s="157" t="s">
        <v>320</v>
      </c>
    </row>
    <row r="97" spans="1:28" ht="50.45" customHeight="1" x14ac:dyDescent="0.2">
      <c r="A97" s="54">
        <v>86</v>
      </c>
      <c r="B97" s="50" t="s">
        <v>76</v>
      </c>
      <c r="C97" s="54">
        <v>66</v>
      </c>
      <c r="D97" s="82" t="s">
        <v>335</v>
      </c>
      <c r="E97" s="184" t="s">
        <v>336</v>
      </c>
      <c r="F97" s="61">
        <v>10000</v>
      </c>
      <c r="G97" s="61"/>
      <c r="H97" s="61"/>
      <c r="I97" s="61"/>
      <c r="J97" s="61"/>
      <c r="K97" s="61"/>
      <c r="L97" s="61"/>
      <c r="M97" s="61"/>
      <c r="N97" s="63">
        <f t="shared" si="67"/>
        <v>8403.361344537816</v>
      </c>
      <c r="O97" s="63">
        <f t="shared" si="66"/>
        <v>0</v>
      </c>
      <c r="P97" s="63">
        <f t="shared" si="66"/>
        <v>0</v>
      </c>
      <c r="Q97" s="63">
        <f t="shared" si="66"/>
        <v>0</v>
      </c>
      <c r="R97" s="63">
        <f t="shared" si="66"/>
        <v>0</v>
      </c>
      <c r="S97" s="63">
        <f t="shared" si="66"/>
        <v>0</v>
      </c>
      <c r="T97" s="63">
        <f t="shared" si="66"/>
        <v>0</v>
      </c>
      <c r="U97" s="63">
        <f t="shared" si="66"/>
        <v>0</v>
      </c>
      <c r="V97" s="63">
        <f t="shared" si="60"/>
        <v>8403.361344537816</v>
      </c>
      <c r="W97" s="148" t="s">
        <v>141</v>
      </c>
      <c r="X97" s="157" t="s">
        <v>80</v>
      </c>
      <c r="Y97" s="157" t="s">
        <v>320</v>
      </c>
    </row>
    <row r="98" spans="1:28" ht="50.45" customHeight="1" x14ac:dyDescent="0.2">
      <c r="A98" s="71">
        <v>87</v>
      </c>
      <c r="B98" s="50" t="s">
        <v>76</v>
      </c>
      <c r="C98" s="54">
        <v>67</v>
      </c>
      <c r="D98" s="82" t="s">
        <v>337</v>
      </c>
      <c r="E98" s="177" t="s">
        <v>338</v>
      </c>
      <c r="F98" s="61">
        <v>14000</v>
      </c>
      <c r="G98" s="61"/>
      <c r="H98" s="61"/>
      <c r="I98" s="61"/>
      <c r="J98" s="61"/>
      <c r="K98" s="61"/>
      <c r="L98" s="61"/>
      <c r="M98" s="61"/>
      <c r="N98" s="63">
        <f t="shared" si="67"/>
        <v>11764.705882352942</v>
      </c>
      <c r="O98" s="63">
        <f t="shared" si="66"/>
        <v>0</v>
      </c>
      <c r="P98" s="63">
        <f t="shared" si="66"/>
        <v>0</v>
      </c>
      <c r="Q98" s="63">
        <f t="shared" si="66"/>
        <v>0</v>
      </c>
      <c r="R98" s="63">
        <f t="shared" si="66"/>
        <v>0</v>
      </c>
      <c r="S98" s="63">
        <f t="shared" si="66"/>
        <v>0</v>
      </c>
      <c r="T98" s="63">
        <f t="shared" si="66"/>
        <v>0</v>
      </c>
      <c r="U98" s="63">
        <f t="shared" si="66"/>
        <v>0</v>
      </c>
      <c r="V98" s="63">
        <f t="shared" si="60"/>
        <v>11764.705882352942</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8">SUM(N91:N98)</f>
        <v>94957.983193277309</v>
      </c>
      <c r="O99" s="63">
        <f t="shared" si="68"/>
        <v>0</v>
      </c>
      <c r="P99" s="63">
        <f t="shared" si="68"/>
        <v>1680.6722689075632</v>
      </c>
      <c r="Q99" s="63">
        <f t="shared" si="68"/>
        <v>7563.0252100840344</v>
      </c>
      <c r="R99" s="63">
        <f t="shared" si="68"/>
        <v>42016.806722689078</v>
      </c>
      <c r="S99" s="63">
        <f t="shared" si="68"/>
        <v>0</v>
      </c>
      <c r="T99" s="63">
        <f t="shared" si="68"/>
        <v>0</v>
      </c>
      <c r="U99" s="63">
        <f t="shared" si="68"/>
        <v>0</v>
      </c>
      <c r="V99" s="63">
        <f t="shared" si="60"/>
        <v>146218.48739495798</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2169467.4273379077</v>
      </c>
      <c r="O100" s="63">
        <f t="shared" ref="O100:U100" si="69">O11+O13+O15+O18+O22+O26+O31+O63+O65+O67+O71+O75+O77+O79+O82+O85+O86+O87+O88+O89+O99</f>
        <v>339389.40713900264</v>
      </c>
      <c r="P100" s="63">
        <f t="shared" si="69"/>
        <v>1284804.5640274473</v>
      </c>
      <c r="Q100" s="63">
        <f t="shared" si="69"/>
        <v>59152.725310307687</v>
      </c>
      <c r="R100" s="63">
        <f t="shared" si="69"/>
        <v>149886.92724796353</v>
      </c>
      <c r="S100" s="63">
        <f t="shared" si="69"/>
        <v>19790.301441677588</v>
      </c>
      <c r="T100" s="63">
        <f t="shared" si="69"/>
        <v>63950.350782514943</v>
      </c>
      <c r="U100" s="63">
        <f t="shared" si="69"/>
        <v>64983.424562485547</v>
      </c>
      <c r="V100" s="63">
        <f t="shared" si="60"/>
        <v>4151425.1278493064</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70">F102/1.19</f>
        <v>65126.050420168067</v>
      </c>
      <c r="O102" s="63">
        <f t="shared" ref="N102:T109" si="71">G102/1.18999999999999</f>
        <v>0</v>
      </c>
      <c r="P102" s="63">
        <f t="shared" si="71"/>
        <v>0</v>
      </c>
      <c r="Q102" s="63">
        <f t="shared" si="71"/>
        <v>0</v>
      </c>
      <c r="R102" s="63">
        <f t="shared" si="71"/>
        <v>0</v>
      </c>
      <c r="S102" s="63">
        <f t="shared" si="71"/>
        <v>0</v>
      </c>
      <c r="T102" s="63">
        <f t="shared" si="71"/>
        <v>0</v>
      </c>
      <c r="U102" s="63">
        <v>0</v>
      </c>
      <c r="V102" s="63">
        <f t="shared" ref="V102:V116" si="72">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70"/>
        <v>2016.8067226890757</v>
      </c>
      <c r="O103" s="63">
        <v>0</v>
      </c>
      <c r="P103" s="63">
        <v>0</v>
      </c>
      <c r="Q103" s="63">
        <v>0</v>
      </c>
      <c r="R103" s="63">
        <v>0</v>
      </c>
      <c r="S103" s="63">
        <v>0</v>
      </c>
      <c r="T103" s="63">
        <v>0</v>
      </c>
      <c r="U103" s="63">
        <v>0</v>
      </c>
      <c r="V103" s="63">
        <f t="shared" si="72"/>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70"/>
        <v>3529.4117647058824</v>
      </c>
      <c r="O104" s="63">
        <v>0</v>
      </c>
      <c r="P104" s="63">
        <v>0</v>
      </c>
      <c r="Q104" s="63">
        <v>0</v>
      </c>
      <c r="R104" s="63">
        <v>0</v>
      </c>
      <c r="S104" s="63">
        <v>0</v>
      </c>
      <c r="T104" s="63">
        <v>0</v>
      </c>
      <c r="U104" s="63">
        <v>0</v>
      </c>
      <c r="V104" s="63">
        <f t="shared" si="72"/>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70"/>
        <v>141596.63865546219</v>
      </c>
      <c r="O105" s="63">
        <f t="shared" ref="O105:T109" si="73">G105/1.18999999999999</f>
        <v>0</v>
      </c>
      <c r="P105" s="63">
        <f t="shared" si="73"/>
        <v>0</v>
      </c>
      <c r="Q105" s="63">
        <f t="shared" si="73"/>
        <v>0</v>
      </c>
      <c r="R105" s="63">
        <f t="shared" si="73"/>
        <v>0</v>
      </c>
      <c r="S105" s="63">
        <f t="shared" si="73"/>
        <v>0</v>
      </c>
      <c r="T105" s="63">
        <f t="shared" si="73"/>
        <v>0</v>
      </c>
      <c r="U105" s="63">
        <v>0</v>
      </c>
      <c r="V105" s="63">
        <f t="shared" si="72"/>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70"/>
        <v>15546.218487394959</v>
      </c>
      <c r="O106" s="63">
        <f t="shared" si="73"/>
        <v>0</v>
      </c>
      <c r="P106" s="63">
        <f t="shared" si="73"/>
        <v>0</v>
      </c>
      <c r="Q106" s="63">
        <f t="shared" si="73"/>
        <v>0</v>
      </c>
      <c r="R106" s="63">
        <f t="shared" si="73"/>
        <v>0</v>
      </c>
      <c r="S106" s="63">
        <f t="shared" si="73"/>
        <v>0</v>
      </c>
      <c r="T106" s="63">
        <f t="shared" si="73"/>
        <v>0</v>
      </c>
      <c r="U106" s="63">
        <v>0</v>
      </c>
      <c r="V106" s="63">
        <f t="shared" si="72"/>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70"/>
        <v>47899.159663865546</v>
      </c>
      <c r="O107" s="63">
        <f t="shared" si="73"/>
        <v>0</v>
      </c>
      <c r="P107" s="63">
        <f t="shared" si="73"/>
        <v>0</v>
      </c>
      <c r="Q107" s="63">
        <f t="shared" si="73"/>
        <v>0</v>
      </c>
      <c r="R107" s="63">
        <f t="shared" si="73"/>
        <v>0</v>
      </c>
      <c r="S107" s="63">
        <f t="shared" si="73"/>
        <v>0</v>
      </c>
      <c r="T107" s="63">
        <f t="shared" si="73"/>
        <v>0</v>
      </c>
      <c r="U107" s="63">
        <v>0</v>
      </c>
      <c r="V107" s="63">
        <f t="shared" si="72"/>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70"/>
        <v>2521.0084033613448</v>
      </c>
      <c r="O108" s="63">
        <f t="shared" si="73"/>
        <v>0</v>
      </c>
      <c r="P108" s="63">
        <f t="shared" si="73"/>
        <v>0</v>
      </c>
      <c r="Q108" s="63">
        <f t="shared" si="73"/>
        <v>0</v>
      </c>
      <c r="R108" s="63">
        <f t="shared" si="73"/>
        <v>0</v>
      </c>
      <c r="S108" s="63">
        <f t="shared" si="73"/>
        <v>0</v>
      </c>
      <c r="T108" s="63">
        <f t="shared" si="73"/>
        <v>0</v>
      </c>
      <c r="U108" s="63">
        <v>0</v>
      </c>
      <c r="V108" s="63">
        <f t="shared" si="72"/>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1"/>
        <v>168067.22689075771</v>
      </c>
      <c r="O109" s="63">
        <f t="shared" si="73"/>
        <v>0</v>
      </c>
      <c r="P109" s="63">
        <f t="shared" si="73"/>
        <v>0</v>
      </c>
      <c r="Q109" s="63">
        <f t="shared" si="73"/>
        <v>0</v>
      </c>
      <c r="R109" s="63">
        <f t="shared" si="73"/>
        <v>0</v>
      </c>
      <c r="S109" s="63">
        <f t="shared" si="73"/>
        <v>0</v>
      </c>
      <c r="T109" s="63">
        <f t="shared" si="73"/>
        <v>0</v>
      </c>
      <c r="U109" s="63">
        <f>M109/1.18999999999999</f>
        <v>0</v>
      </c>
      <c r="V109" s="63">
        <f t="shared" si="72"/>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4">F110/1.19</f>
        <v>0</v>
      </c>
      <c r="O110" s="63">
        <f t="shared" si="74"/>
        <v>0</v>
      </c>
      <c r="P110" s="63">
        <f t="shared" si="74"/>
        <v>0</v>
      </c>
      <c r="Q110" s="63">
        <f t="shared" si="74"/>
        <v>0</v>
      </c>
      <c r="R110" s="63">
        <f t="shared" si="74"/>
        <v>0</v>
      </c>
      <c r="S110" s="63">
        <f t="shared" si="74"/>
        <v>0</v>
      </c>
      <c r="T110" s="63">
        <f t="shared" si="74"/>
        <v>0</v>
      </c>
      <c r="U110" s="63">
        <f t="shared" si="74"/>
        <v>0</v>
      </c>
      <c r="V110" s="63">
        <f>SUM(N110:U110)</f>
        <v>0</v>
      </c>
      <c r="W110" s="148" t="s">
        <v>141</v>
      </c>
      <c r="X110" s="299" t="s">
        <v>357</v>
      </c>
      <c r="Y110" s="300"/>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5">F111/1.19</f>
        <v>0</v>
      </c>
      <c r="O111" s="63">
        <f t="shared" si="75"/>
        <v>0</v>
      </c>
      <c r="P111" s="63">
        <f t="shared" si="75"/>
        <v>0</v>
      </c>
      <c r="Q111" s="63">
        <f t="shared" si="75"/>
        <v>0</v>
      </c>
      <c r="R111" s="63">
        <f t="shared" si="75"/>
        <v>0</v>
      </c>
      <c r="S111" s="63">
        <f t="shared" si="75"/>
        <v>0</v>
      </c>
      <c r="T111" s="63">
        <f t="shared" si="75"/>
        <v>0</v>
      </c>
      <c r="U111" s="63">
        <v>0</v>
      </c>
      <c r="V111" s="63">
        <f t="shared" si="72"/>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6">SUM(N102:N111)</f>
        <v>446302.52100840479</v>
      </c>
      <c r="O112" s="63">
        <f t="shared" si="76"/>
        <v>0</v>
      </c>
      <c r="P112" s="63">
        <f t="shared" si="76"/>
        <v>0</v>
      </c>
      <c r="Q112" s="63">
        <f t="shared" si="76"/>
        <v>0</v>
      </c>
      <c r="R112" s="63">
        <f t="shared" si="76"/>
        <v>0</v>
      </c>
      <c r="S112" s="63">
        <f t="shared" si="76"/>
        <v>0</v>
      </c>
      <c r="T112" s="63">
        <f t="shared" si="76"/>
        <v>0</v>
      </c>
      <c r="U112" s="63">
        <f t="shared" si="76"/>
        <v>0</v>
      </c>
      <c r="V112" s="63">
        <f t="shared" si="72"/>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7">H113/1.19</f>
        <v>0</v>
      </c>
      <c r="Q113" s="61">
        <f t="shared" si="77"/>
        <v>0</v>
      </c>
      <c r="R113" s="61">
        <f t="shared" si="77"/>
        <v>0</v>
      </c>
      <c r="S113" s="61">
        <f t="shared" si="77"/>
        <v>0</v>
      </c>
      <c r="T113" s="61">
        <f t="shared" si="77"/>
        <v>0</v>
      </c>
      <c r="U113" s="61">
        <v>0</v>
      </c>
      <c r="V113" s="63">
        <f t="shared" si="72"/>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7"/>
        <v>0</v>
      </c>
      <c r="Q114" s="61">
        <f t="shared" si="77"/>
        <v>0</v>
      </c>
      <c r="R114" s="61">
        <f t="shared" si="77"/>
        <v>0</v>
      </c>
      <c r="S114" s="61">
        <f t="shared" si="77"/>
        <v>0</v>
      </c>
      <c r="T114" s="61">
        <f t="shared" si="77"/>
        <v>0</v>
      </c>
      <c r="U114" s="61">
        <v>0</v>
      </c>
      <c r="V114" s="63">
        <f t="shared" si="72"/>
        <v>33613.445378151264</v>
      </c>
      <c r="W114" s="148" t="s">
        <v>141</v>
      </c>
      <c r="X114" s="157" t="s">
        <v>404</v>
      </c>
      <c r="Y114" s="157" t="s">
        <v>404</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2"/>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8">G116/1.19</f>
        <v>0</v>
      </c>
      <c r="P116" s="61">
        <f t="shared" si="78"/>
        <v>0</v>
      </c>
      <c r="Q116" s="61">
        <f t="shared" si="78"/>
        <v>0</v>
      </c>
      <c r="R116" s="61">
        <f t="shared" si="78"/>
        <v>0</v>
      </c>
      <c r="S116" s="61">
        <f t="shared" si="78"/>
        <v>0</v>
      </c>
      <c r="T116" s="61">
        <f t="shared" si="78"/>
        <v>0</v>
      </c>
      <c r="U116" s="61">
        <v>0</v>
      </c>
      <c r="V116" s="63">
        <f t="shared" si="72"/>
        <v>6722.6890756302528</v>
      </c>
      <c r="W116" s="148" t="s">
        <v>141</v>
      </c>
      <c r="X116" s="157" t="s">
        <v>396</v>
      </c>
      <c r="Y116" s="157" t="s">
        <v>404</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9">SUM(N113:N116)</f>
        <v>124369.74789915967</v>
      </c>
      <c r="O117" s="63">
        <f t="shared" si="79"/>
        <v>0</v>
      </c>
      <c r="P117" s="63">
        <f t="shared" si="79"/>
        <v>0</v>
      </c>
      <c r="Q117" s="63">
        <f t="shared" si="79"/>
        <v>0</v>
      </c>
      <c r="R117" s="63">
        <f t="shared" si="79"/>
        <v>0</v>
      </c>
      <c r="S117" s="63">
        <f t="shared" si="79"/>
        <v>0</v>
      </c>
      <c r="T117" s="63">
        <f t="shared" si="79"/>
        <v>0</v>
      </c>
      <c r="U117" s="63">
        <f t="shared" si="79"/>
        <v>0</v>
      </c>
      <c r="V117" s="63">
        <f t="shared" si="79"/>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80">F119/1.19</f>
        <v>25210.084033613446</v>
      </c>
      <c r="O119" s="63">
        <f t="shared" si="80"/>
        <v>0</v>
      </c>
      <c r="P119" s="63">
        <f t="shared" si="80"/>
        <v>0</v>
      </c>
      <c r="Q119" s="63">
        <f t="shared" si="80"/>
        <v>0</v>
      </c>
      <c r="R119" s="63">
        <f t="shared" si="80"/>
        <v>0</v>
      </c>
      <c r="S119" s="63">
        <f t="shared" si="80"/>
        <v>0</v>
      </c>
      <c r="T119" s="63">
        <f t="shared" si="80"/>
        <v>0</v>
      </c>
      <c r="U119" s="63">
        <v>0</v>
      </c>
      <c r="V119" s="63">
        <f t="shared" ref="V119:V129" si="81">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80"/>
        <v>55462.184873949584</v>
      </c>
      <c r="O120" s="63">
        <f t="shared" si="80"/>
        <v>0</v>
      </c>
      <c r="P120" s="63">
        <f t="shared" si="80"/>
        <v>0</v>
      </c>
      <c r="Q120" s="63">
        <f t="shared" si="80"/>
        <v>0</v>
      </c>
      <c r="R120" s="63">
        <f t="shared" si="80"/>
        <v>0</v>
      </c>
      <c r="S120" s="63">
        <f t="shared" si="80"/>
        <v>0</v>
      </c>
      <c r="T120" s="63">
        <f t="shared" si="80"/>
        <v>0</v>
      </c>
      <c r="U120" s="63">
        <v>0</v>
      </c>
      <c r="V120" s="63">
        <f t="shared" si="81"/>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80"/>
        <v>21008.403361344539</v>
      </c>
      <c r="O121" s="63">
        <f t="shared" si="80"/>
        <v>0</v>
      </c>
      <c r="P121" s="63">
        <f t="shared" si="80"/>
        <v>0</v>
      </c>
      <c r="Q121" s="63">
        <f t="shared" si="80"/>
        <v>0</v>
      </c>
      <c r="R121" s="63">
        <f t="shared" si="80"/>
        <v>0</v>
      </c>
      <c r="S121" s="63">
        <f t="shared" si="80"/>
        <v>0</v>
      </c>
      <c r="T121" s="63">
        <f t="shared" si="80"/>
        <v>0</v>
      </c>
      <c r="U121" s="63">
        <v>0</v>
      </c>
      <c r="V121" s="63">
        <f t="shared" si="81"/>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2">SUM(N119:N121)</f>
        <v>101680.67226890757</v>
      </c>
      <c r="O122" s="63">
        <f t="shared" si="82"/>
        <v>0</v>
      </c>
      <c r="P122" s="63">
        <f t="shared" si="82"/>
        <v>0</v>
      </c>
      <c r="Q122" s="63">
        <f t="shared" si="82"/>
        <v>0</v>
      </c>
      <c r="R122" s="63">
        <f t="shared" si="82"/>
        <v>0</v>
      </c>
      <c r="S122" s="63">
        <f t="shared" si="82"/>
        <v>0</v>
      </c>
      <c r="T122" s="63">
        <f t="shared" si="82"/>
        <v>0</v>
      </c>
      <c r="U122" s="63">
        <f t="shared" si="82"/>
        <v>0</v>
      </c>
      <c r="V122" s="63">
        <f t="shared" si="81"/>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1"/>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3">SUM(N123)</f>
        <v>170000</v>
      </c>
      <c r="O124" s="63">
        <f t="shared" si="83"/>
        <v>0</v>
      </c>
      <c r="P124" s="63">
        <f t="shared" si="83"/>
        <v>0</v>
      </c>
      <c r="Q124" s="63">
        <f t="shared" si="83"/>
        <v>0</v>
      </c>
      <c r="R124" s="63">
        <f t="shared" si="83"/>
        <v>0</v>
      </c>
      <c r="S124" s="63">
        <f t="shared" si="83"/>
        <v>0</v>
      </c>
      <c r="T124" s="63">
        <f t="shared" si="83"/>
        <v>0</v>
      </c>
      <c r="U124" s="63">
        <f t="shared" si="83"/>
        <v>0</v>
      </c>
      <c r="V124" s="63">
        <f t="shared" si="81"/>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4">N100+N112+N117+N122</f>
        <v>2841820.36851438</v>
      </c>
      <c r="O125" s="63">
        <f t="shared" si="84"/>
        <v>339389.40713900264</v>
      </c>
      <c r="P125" s="63">
        <f t="shared" si="84"/>
        <v>1284804.5640274473</v>
      </c>
      <c r="Q125" s="63">
        <f t="shared" si="84"/>
        <v>59152.725310307687</v>
      </c>
      <c r="R125" s="63">
        <f t="shared" si="84"/>
        <v>149886.92724796353</v>
      </c>
      <c r="S125" s="63">
        <f t="shared" si="84"/>
        <v>19790.301441677588</v>
      </c>
      <c r="T125" s="63">
        <f t="shared" si="84"/>
        <v>63950.350782514943</v>
      </c>
      <c r="U125" s="63">
        <f t="shared" si="84"/>
        <v>64983.424562485547</v>
      </c>
      <c r="V125" s="63">
        <f t="shared" si="81"/>
        <v>4823778.0690257801</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5">F127/1.09</f>
        <v>73394.495412844029</v>
      </c>
      <c r="O127" s="63">
        <f t="shared" si="85"/>
        <v>0</v>
      </c>
      <c r="P127" s="63">
        <f t="shared" si="85"/>
        <v>0</v>
      </c>
      <c r="Q127" s="63">
        <f t="shared" si="85"/>
        <v>0</v>
      </c>
      <c r="R127" s="63">
        <f t="shared" si="85"/>
        <v>0</v>
      </c>
      <c r="S127" s="63">
        <f t="shared" si="85"/>
        <v>0</v>
      </c>
      <c r="T127" s="63">
        <f t="shared" si="85"/>
        <v>0</v>
      </c>
      <c r="U127" s="63">
        <f t="shared" si="85"/>
        <v>0</v>
      </c>
      <c r="V127" s="63">
        <f t="shared" si="81"/>
        <v>73394.495412844029</v>
      </c>
      <c r="W127" s="285" t="s">
        <v>383</v>
      </c>
      <c r="X127" s="152" t="s">
        <v>164</v>
      </c>
      <c r="Y127" s="158" t="s">
        <v>404</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6">F128/1.19</f>
        <v>75630.252100840342</v>
      </c>
      <c r="O128" s="63">
        <f t="shared" si="86"/>
        <v>0</v>
      </c>
      <c r="P128" s="63">
        <f t="shared" si="86"/>
        <v>0</v>
      </c>
      <c r="Q128" s="63">
        <f t="shared" si="86"/>
        <v>0</v>
      </c>
      <c r="R128" s="63">
        <f t="shared" si="86"/>
        <v>0</v>
      </c>
      <c r="S128" s="63">
        <f t="shared" si="86"/>
        <v>0</v>
      </c>
      <c r="T128" s="63">
        <f t="shared" si="86"/>
        <v>0</v>
      </c>
      <c r="U128" s="63">
        <f t="shared" si="86"/>
        <v>0</v>
      </c>
      <c r="V128" s="63">
        <f t="shared" si="81"/>
        <v>75630.252100840342</v>
      </c>
      <c r="W128" s="286"/>
      <c r="X128" s="152" t="s">
        <v>164</v>
      </c>
      <c r="Y128" s="158" t="s">
        <v>404</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7">SUM(N127:N128)</f>
        <v>149024.74751368439</v>
      </c>
      <c r="O129" s="63">
        <f t="shared" si="87"/>
        <v>0</v>
      </c>
      <c r="P129" s="63">
        <f t="shared" si="87"/>
        <v>0</v>
      </c>
      <c r="Q129" s="63">
        <f t="shared" si="87"/>
        <v>0</v>
      </c>
      <c r="R129" s="63">
        <f t="shared" si="87"/>
        <v>0</v>
      </c>
      <c r="S129" s="63">
        <f t="shared" si="87"/>
        <v>0</v>
      </c>
      <c r="T129" s="63">
        <f t="shared" si="87"/>
        <v>0</v>
      </c>
      <c r="U129" s="63">
        <f t="shared" si="87"/>
        <v>0</v>
      </c>
      <c r="V129" s="63">
        <f t="shared" si="81"/>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57" t="s">
        <v>113</v>
      </c>
      <c r="T131" s="257"/>
      <c r="U131" s="120"/>
      <c r="V131" s="212"/>
      <c r="W131" s="258"/>
      <c r="X131" s="258"/>
      <c r="Y131" s="258"/>
    </row>
    <row r="132" spans="1:27" ht="15.75" customHeight="1" x14ac:dyDescent="0.2">
      <c r="A132" s="260" t="s">
        <v>388</v>
      </c>
      <c r="B132" s="260"/>
      <c r="C132" s="260"/>
      <c r="D132" s="260"/>
      <c r="E132" s="119"/>
      <c r="F132" s="119"/>
      <c r="G132" s="119"/>
      <c r="H132" s="119"/>
      <c r="I132" s="119"/>
      <c r="J132" s="119"/>
      <c r="K132" s="119"/>
      <c r="L132" s="119"/>
      <c r="M132" s="119"/>
      <c r="N132" s="119" t="s">
        <v>389</v>
      </c>
      <c r="O132" s="119"/>
      <c r="P132" s="119"/>
      <c r="Q132" s="119"/>
      <c r="R132" s="258" t="s">
        <v>390</v>
      </c>
      <c r="S132" s="258"/>
      <c r="T132" s="258"/>
      <c r="U132" s="258"/>
      <c r="V132" s="258"/>
      <c r="W132" s="258"/>
      <c r="X132" s="258"/>
      <c r="Y132" s="258"/>
      <c r="Z132" s="119"/>
      <c r="AA132" s="119"/>
    </row>
    <row r="133" spans="1:27" ht="15.75" customHeight="1" x14ac:dyDescent="0.25">
      <c r="B133" s="260" t="s">
        <v>391</v>
      </c>
      <c r="C133" s="260"/>
      <c r="D133" s="260"/>
      <c r="E133" s="115"/>
      <c r="F133" s="120"/>
      <c r="G133" s="119"/>
      <c r="H133" s="119"/>
      <c r="I133" s="119"/>
      <c r="J133" s="119"/>
      <c r="K133" s="119"/>
      <c r="L133" s="119"/>
      <c r="M133" s="119"/>
      <c r="N133" s="119"/>
      <c r="O133" s="115" t="s">
        <v>118</v>
      </c>
      <c r="P133" s="117"/>
      <c r="Q133" s="258"/>
      <c r="R133" s="258"/>
      <c r="S133" s="258" t="s">
        <v>392</v>
      </c>
      <c r="T133" s="258"/>
      <c r="W133" s="257"/>
      <c r="X133" s="257"/>
      <c r="Y133" s="257"/>
      <c r="Z133" s="257"/>
      <c r="AA133" s="257"/>
    </row>
    <row r="134" spans="1:27" ht="17.25" customHeight="1" x14ac:dyDescent="0.25">
      <c r="D134" s="116"/>
      <c r="E134" s="115"/>
      <c r="F134" s="213"/>
      <c r="O134" s="214"/>
      <c r="P134" s="214"/>
      <c r="Q134" s="214"/>
      <c r="R134" s="214"/>
      <c r="S134" s="214"/>
      <c r="T134" s="214"/>
      <c r="U134" s="214"/>
      <c r="V134" s="214"/>
      <c r="W134" s="214"/>
      <c r="X134" s="301"/>
      <c r="Y134" s="301"/>
      <c r="Z134" s="122"/>
    </row>
  </sheetData>
  <mergeCells count="59">
    <mergeCell ref="X134:Y134"/>
    <mergeCell ref="B133:D133"/>
    <mergeCell ref="Q133:R133"/>
    <mergeCell ref="S133:T133"/>
    <mergeCell ref="W133:Y133"/>
    <mergeCell ref="Z133:AA133"/>
    <mergeCell ref="W127:W128"/>
    <mergeCell ref="S131:T131"/>
    <mergeCell ref="W131:Y131"/>
    <mergeCell ref="A132:D132"/>
    <mergeCell ref="R132:V132"/>
    <mergeCell ref="W132:Y132"/>
    <mergeCell ref="X9:X10"/>
    <mergeCell ref="Y9:Y10"/>
    <mergeCell ref="X14:Y16"/>
    <mergeCell ref="X24:Y24"/>
    <mergeCell ref="X110:Y110"/>
    <mergeCell ref="S9:S10"/>
    <mergeCell ref="T9:T10"/>
    <mergeCell ref="U9:U10"/>
    <mergeCell ref="V9:V10"/>
    <mergeCell ref="W9:W10"/>
    <mergeCell ref="N9:N10"/>
    <mergeCell ref="O9:O10"/>
    <mergeCell ref="P9:P10"/>
    <mergeCell ref="Q9:Q10"/>
    <mergeCell ref="R9:R10"/>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2023-09-22T07:57:46Z</cp:lastPrinted>
  <dcterms:created xsi:type="dcterms:W3CDTF">2016-08-11T08:26:00Z</dcterms:created>
  <dcterms:modified xsi:type="dcterms:W3CDTF">2023-10-23T10:49:11Z</dcterms:modified>
  <cp:version>1048576</cp:version>
</cp:coreProperties>
</file>