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Informatii\Desktop\achizitii 2024\PAAP\"/>
    </mc:Choice>
  </mc:AlternateContent>
  <bookViews>
    <workbookView xWindow="0" yWindow="0" windowWidth="28800" windowHeight="12135"/>
  </bookViews>
  <sheets>
    <sheet name="Sheet1" sheetId="1" r:id="rId1"/>
    <sheet name="Sheet2" sheetId="2" r:id="rId2"/>
  </sheets>
  <definedNames>
    <definedName name="_20.01.01">Sheet2!$B$26</definedName>
    <definedName name="_Hlk11055180" localSheetId="0">Sheet1!#REF!</definedName>
    <definedName name="_xlnm.Print_Area" localSheetId="0">Sheet1!$A$1:$Z$84</definedName>
    <definedName name="_xlnm.Print_Area" localSheetId="1">Sheet2!$A$1:$AA$190</definedName>
    <definedName name="_xlnm.Print_Titles" localSheetId="0">Sheet1!$25:$28</definedName>
    <definedName name="_xlnm.Print_Titles" localSheetId="1">Sheet2!$22:$24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 i="1" l="1"/>
  <c r="T33" i="1"/>
  <c r="T34" i="1"/>
  <c r="T35" i="1"/>
  <c r="T36" i="1"/>
  <c r="M32" i="1"/>
  <c r="T31" i="1"/>
  <c r="T32" i="1"/>
  <c r="N31" i="1"/>
  <c r="O31" i="1"/>
  <c r="O32" i="1" s="1"/>
  <c r="P31" i="1"/>
  <c r="Q31" i="1"/>
  <c r="Q32" i="1" s="1"/>
  <c r="R31" i="1"/>
  <c r="S31" i="1"/>
  <c r="S32" i="1" s="1"/>
  <c r="M31" i="1"/>
  <c r="F46" i="1"/>
  <c r="S39" i="1"/>
  <c r="S41" i="1"/>
  <c r="S43" i="1"/>
  <c r="S45" i="1"/>
  <c r="F36" i="1"/>
  <c r="G36" i="1"/>
  <c r="G47" i="1" s="1"/>
  <c r="H36" i="1"/>
  <c r="I36" i="1"/>
  <c r="I47" i="1" s="1"/>
  <c r="O47" i="1" s="1"/>
  <c r="J36" i="1"/>
  <c r="K36" i="1"/>
  <c r="L36" i="1"/>
  <c r="F32" i="1"/>
  <c r="F47" i="1" s="1"/>
  <c r="M47" i="1" s="1"/>
  <c r="G30" i="1"/>
  <c r="H30" i="1"/>
  <c r="H47" i="1" s="1"/>
  <c r="N47" i="1" s="1"/>
  <c r="J30" i="1"/>
  <c r="J47" i="1" s="1"/>
  <c r="P47" i="1" s="1"/>
  <c r="K30" i="1"/>
  <c r="K47" i="1" s="1"/>
  <c r="Q47" i="1" s="1"/>
  <c r="L30" i="1"/>
  <c r="L47" i="1" s="1"/>
  <c r="R47" i="1" s="1"/>
  <c r="X137" i="2"/>
  <c r="P136" i="2"/>
  <c r="Q136" i="2"/>
  <c r="R136" i="2"/>
  <c r="S136" i="2"/>
  <c r="T136" i="2"/>
  <c r="U136" i="2"/>
  <c r="V136" i="2"/>
  <c r="W136" i="2"/>
  <c r="P137" i="2"/>
  <c r="Q137" i="2"/>
  <c r="R137" i="2"/>
  <c r="S137" i="2"/>
  <c r="T137" i="2"/>
  <c r="U137" i="2"/>
  <c r="V137" i="2"/>
  <c r="W137" i="2"/>
  <c r="O137" i="2"/>
  <c r="M39" i="1"/>
  <c r="M38" i="1"/>
  <c r="N38" i="1"/>
  <c r="O38" i="1"/>
  <c r="P38" i="1"/>
  <c r="Q38" i="1"/>
  <c r="R38" i="1"/>
  <c r="S38" i="1"/>
  <c r="N39" i="1"/>
  <c r="O39" i="1"/>
  <c r="P39" i="1"/>
  <c r="Q39" i="1"/>
  <c r="R39" i="1"/>
  <c r="M40" i="1"/>
  <c r="N40" i="1"/>
  <c r="O40" i="1"/>
  <c r="P40" i="1"/>
  <c r="Q40" i="1"/>
  <c r="R40" i="1"/>
  <c r="S40" i="1"/>
  <c r="M41" i="1"/>
  <c r="N41" i="1"/>
  <c r="O41" i="1"/>
  <c r="P41" i="1"/>
  <c r="Q41" i="1"/>
  <c r="R41" i="1"/>
  <c r="M42" i="1"/>
  <c r="N42" i="1"/>
  <c r="O42" i="1"/>
  <c r="P42" i="1"/>
  <c r="Q42" i="1"/>
  <c r="R42" i="1"/>
  <c r="S42" i="1"/>
  <c r="M43" i="1"/>
  <c r="N43" i="1"/>
  <c r="O43" i="1"/>
  <c r="P43" i="1"/>
  <c r="Q43" i="1"/>
  <c r="R43" i="1"/>
  <c r="M44" i="1"/>
  <c r="N44" i="1"/>
  <c r="O44" i="1"/>
  <c r="P44" i="1"/>
  <c r="Q44" i="1"/>
  <c r="R44" i="1"/>
  <c r="S44" i="1"/>
  <c r="M45" i="1"/>
  <c r="N45" i="1"/>
  <c r="O45" i="1"/>
  <c r="P45" i="1"/>
  <c r="Q45" i="1"/>
  <c r="R45" i="1"/>
  <c r="O37" i="1"/>
  <c r="P37" i="1"/>
  <c r="P46" i="1" s="1"/>
  <c r="Q37" i="1"/>
  <c r="R37" i="1"/>
  <c r="R46" i="1" s="1"/>
  <c r="S37" i="1"/>
  <c r="N37" i="1"/>
  <c r="N46" i="1" s="1"/>
  <c r="M37" i="1"/>
  <c r="N34" i="1"/>
  <c r="O34" i="1"/>
  <c r="P34" i="1"/>
  <c r="Q34" i="1"/>
  <c r="R34" i="1"/>
  <c r="S34" i="1"/>
  <c r="O33" i="1"/>
  <c r="P33" i="1"/>
  <c r="Q33" i="1"/>
  <c r="R33" i="1"/>
  <c r="S33" i="1"/>
  <c r="N33" i="1"/>
  <c r="P32" i="1"/>
  <c r="R32" i="1"/>
  <c r="N32" i="1"/>
  <c r="O29" i="1"/>
  <c r="O30" i="1" s="1"/>
  <c r="P29" i="1"/>
  <c r="P30" i="1" s="1"/>
  <c r="Q29" i="1"/>
  <c r="Q30" i="1" s="1"/>
  <c r="R29" i="1"/>
  <c r="R30" i="1" s="1"/>
  <c r="S29" i="1"/>
  <c r="S30" i="1" s="1"/>
  <c r="N29" i="1"/>
  <c r="N30" i="1" s="1"/>
  <c r="M29" i="1"/>
  <c r="M30" i="1" s="1"/>
  <c r="P87" i="2"/>
  <c r="P86" i="2"/>
  <c r="O86" i="2"/>
  <c r="O87" i="2" s="1"/>
  <c r="P41" i="2"/>
  <c r="Q41" i="2"/>
  <c r="X41" i="2" s="1"/>
  <c r="R41" i="2"/>
  <c r="S41" i="2"/>
  <c r="T41" i="2"/>
  <c r="U41" i="2"/>
  <c r="V41" i="2"/>
  <c r="W41" i="2"/>
  <c r="O41" i="2"/>
  <c r="P138" i="2"/>
  <c r="Q138" i="2"/>
  <c r="R138" i="2"/>
  <c r="S138" i="2"/>
  <c r="T138" i="2"/>
  <c r="U138" i="2"/>
  <c r="V138" i="2"/>
  <c r="W138" i="2"/>
  <c r="O138" i="2"/>
  <c r="F138" i="2"/>
  <c r="O135" i="2"/>
  <c r="P135" i="2"/>
  <c r="Q135" i="2"/>
  <c r="R135" i="2"/>
  <c r="S135" i="2"/>
  <c r="T135" i="2"/>
  <c r="U135" i="2"/>
  <c r="V135" i="2"/>
  <c r="W135" i="2"/>
  <c r="O136" i="2"/>
  <c r="O133" i="2"/>
  <c r="P133" i="2"/>
  <c r="Q133" i="2"/>
  <c r="R133" i="2"/>
  <c r="S133" i="2"/>
  <c r="T133" i="2"/>
  <c r="U133" i="2"/>
  <c r="V133" i="2"/>
  <c r="W133" i="2"/>
  <c r="O134" i="2"/>
  <c r="P134" i="2"/>
  <c r="Q134" i="2"/>
  <c r="R134" i="2"/>
  <c r="S134" i="2"/>
  <c r="T134" i="2"/>
  <c r="U134" i="2"/>
  <c r="V134" i="2"/>
  <c r="W134" i="2"/>
  <c r="P132" i="2"/>
  <c r="Q132" i="2"/>
  <c r="R132" i="2"/>
  <c r="S132" i="2"/>
  <c r="T132" i="2"/>
  <c r="U132" i="2"/>
  <c r="V132" i="2"/>
  <c r="W132" i="2"/>
  <c r="O132" i="2"/>
  <c r="X132" i="2" s="1"/>
  <c r="O117" i="2"/>
  <c r="P117" i="2"/>
  <c r="Q117" i="2"/>
  <c r="R117" i="2"/>
  <c r="S117" i="2"/>
  <c r="T117" i="2"/>
  <c r="U117" i="2"/>
  <c r="V117" i="2"/>
  <c r="W117" i="2"/>
  <c r="O118" i="2"/>
  <c r="P118" i="2"/>
  <c r="Q118" i="2"/>
  <c r="R118" i="2"/>
  <c r="S118" i="2"/>
  <c r="T118" i="2"/>
  <c r="U118" i="2"/>
  <c r="V118" i="2"/>
  <c r="W118" i="2"/>
  <c r="O119" i="2"/>
  <c r="P119" i="2"/>
  <c r="Q119" i="2"/>
  <c r="R119" i="2"/>
  <c r="S119" i="2"/>
  <c r="T119" i="2"/>
  <c r="U119" i="2"/>
  <c r="V119" i="2"/>
  <c r="W119" i="2"/>
  <c r="O120" i="2"/>
  <c r="P120" i="2"/>
  <c r="Q120" i="2"/>
  <c r="R120" i="2"/>
  <c r="S120" i="2"/>
  <c r="T120" i="2"/>
  <c r="U120" i="2"/>
  <c r="V120" i="2"/>
  <c r="W120" i="2"/>
  <c r="O121" i="2"/>
  <c r="P121" i="2"/>
  <c r="Q121" i="2"/>
  <c r="R121" i="2"/>
  <c r="S121" i="2"/>
  <c r="T121" i="2"/>
  <c r="U121" i="2"/>
  <c r="V121" i="2"/>
  <c r="W121" i="2"/>
  <c r="O122" i="2"/>
  <c r="P122" i="2"/>
  <c r="Q122" i="2"/>
  <c r="R122" i="2"/>
  <c r="S122" i="2"/>
  <c r="T122" i="2"/>
  <c r="U122" i="2"/>
  <c r="V122" i="2"/>
  <c r="W122" i="2"/>
  <c r="O123" i="2"/>
  <c r="P123" i="2"/>
  <c r="Q123" i="2"/>
  <c r="R123" i="2"/>
  <c r="S123" i="2"/>
  <c r="T123" i="2"/>
  <c r="U123" i="2"/>
  <c r="V123" i="2"/>
  <c r="W123" i="2"/>
  <c r="O124" i="2"/>
  <c r="P124" i="2"/>
  <c r="Q124" i="2"/>
  <c r="R124" i="2"/>
  <c r="S124" i="2"/>
  <c r="T124" i="2"/>
  <c r="U124" i="2"/>
  <c r="V124" i="2"/>
  <c r="W124" i="2"/>
  <c r="O125" i="2"/>
  <c r="P125" i="2"/>
  <c r="Q125" i="2"/>
  <c r="R125" i="2"/>
  <c r="S125" i="2"/>
  <c r="T125" i="2"/>
  <c r="U125" i="2"/>
  <c r="V125" i="2"/>
  <c r="W125" i="2"/>
  <c r="O126" i="2"/>
  <c r="P126" i="2"/>
  <c r="Q126" i="2"/>
  <c r="R126" i="2"/>
  <c r="S126" i="2"/>
  <c r="T126" i="2"/>
  <c r="U126" i="2"/>
  <c r="V126" i="2"/>
  <c r="W126" i="2"/>
  <c r="O127" i="2"/>
  <c r="P127" i="2"/>
  <c r="Q127" i="2"/>
  <c r="R127" i="2"/>
  <c r="S127" i="2"/>
  <c r="T127" i="2"/>
  <c r="U127" i="2"/>
  <c r="V127" i="2"/>
  <c r="W127" i="2"/>
  <c r="O128" i="2"/>
  <c r="P128" i="2"/>
  <c r="Q128" i="2"/>
  <c r="R128" i="2"/>
  <c r="S128" i="2"/>
  <c r="T128" i="2"/>
  <c r="U128" i="2"/>
  <c r="V128" i="2"/>
  <c r="W128" i="2"/>
  <c r="O129" i="2"/>
  <c r="P129" i="2"/>
  <c r="U129" i="2"/>
  <c r="V129" i="2"/>
  <c r="W129" i="2"/>
  <c r="O114" i="2"/>
  <c r="P114" i="2"/>
  <c r="Q114" i="2"/>
  <c r="R114" i="2"/>
  <c r="S114" i="2"/>
  <c r="T114" i="2"/>
  <c r="U114" i="2"/>
  <c r="V114" i="2"/>
  <c r="W114" i="2"/>
  <c r="O115" i="2"/>
  <c r="P115" i="2"/>
  <c r="Q115" i="2"/>
  <c r="R115" i="2"/>
  <c r="S115" i="2"/>
  <c r="T115" i="2"/>
  <c r="U115" i="2"/>
  <c r="V115" i="2"/>
  <c r="W115" i="2"/>
  <c r="O116" i="2"/>
  <c r="P116" i="2"/>
  <c r="Q116" i="2"/>
  <c r="R116" i="2"/>
  <c r="S116" i="2"/>
  <c r="T116" i="2"/>
  <c r="U116" i="2"/>
  <c r="V116" i="2"/>
  <c r="W116" i="2"/>
  <c r="O108" i="2"/>
  <c r="P108" i="2"/>
  <c r="Q108" i="2"/>
  <c r="R108" i="2"/>
  <c r="S108" i="2"/>
  <c r="T108" i="2"/>
  <c r="U108" i="2"/>
  <c r="V108" i="2"/>
  <c r="W108" i="2"/>
  <c r="O109" i="2"/>
  <c r="P109" i="2"/>
  <c r="Q109" i="2"/>
  <c r="R109" i="2"/>
  <c r="S109" i="2"/>
  <c r="T109" i="2"/>
  <c r="U109" i="2"/>
  <c r="V109" i="2"/>
  <c r="W109" i="2"/>
  <c r="O110" i="2"/>
  <c r="P110" i="2"/>
  <c r="Q110" i="2"/>
  <c r="R110" i="2"/>
  <c r="S110" i="2"/>
  <c r="T110" i="2"/>
  <c r="U110" i="2"/>
  <c r="V110" i="2"/>
  <c r="W110" i="2"/>
  <c r="O111" i="2"/>
  <c r="P111" i="2"/>
  <c r="Q111" i="2"/>
  <c r="R111" i="2"/>
  <c r="S111" i="2"/>
  <c r="T111" i="2"/>
  <c r="U111" i="2"/>
  <c r="V111" i="2"/>
  <c r="W111" i="2"/>
  <c r="O112" i="2"/>
  <c r="P112" i="2"/>
  <c r="Q112" i="2"/>
  <c r="R112" i="2"/>
  <c r="S112" i="2"/>
  <c r="T112" i="2"/>
  <c r="U112" i="2"/>
  <c r="V112" i="2"/>
  <c r="W112" i="2"/>
  <c r="O113" i="2"/>
  <c r="P113" i="2"/>
  <c r="Q113" i="2"/>
  <c r="R113" i="2"/>
  <c r="S113" i="2"/>
  <c r="T113" i="2"/>
  <c r="U113" i="2"/>
  <c r="V113" i="2"/>
  <c r="W113" i="2"/>
  <c r="P107" i="2"/>
  <c r="Q107" i="2"/>
  <c r="R107" i="2"/>
  <c r="S107" i="2"/>
  <c r="T107" i="2"/>
  <c r="U107" i="2"/>
  <c r="V107" i="2"/>
  <c r="W107" i="2"/>
  <c r="O107" i="2"/>
  <c r="X107" i="2" s="1"/>
  <c r="Q97" i="2"/>
  <c r="S97" i="2"/>
  <c r="U97" i="2"/>
  <c r="W97" i="2"/>
  <c r="P96" i="2"/>
  <c r="P97" i="2" s="1"/>
  <c r="Q96" i="2"/>
  <c r="R96" i="2"/>
  <c r="R97" i="2" s="1"/>
  <c r="S96" i="2"/>
  <c r="T96" i="2"/>
  <c r="T97" i="2" s="1"/>
  <c r="V96" i="2"/>
  <c r="V97" i="2" s="1"/>
  <c r="W96" i="2"/>
  <c r="O96" i="2"/>
  <c r="P95" i="2"/>
  <c r="R95" i="2"/>
  <c r="T95" i="2"/>
  <c r="V95" i="2"/>
  <c r="P94" i="2"/>
  <c r="Q94" i="2"/>
  <c r="Q95" i="2" s="1"/>
  <c r="R94" i="2"/>
  <c r="S94" i="2"/>
  <c r="S95" i="2" s="1"/>
  <c r="T94" i="2"/>
  <c r="U94" i="2"/>
  <c r="U95" i="2" s="1"/>
  <c r="V94" i="2"/>
  <c r="W94" i="2"/>
  <c r="W95" i="2" s="1"/>
  <c r="O94" i="2"/>
  <c r="O95" i="2" s="1"/>
  <c r="Q91" i="2"/>
  <c r="S91" i="2"/>
  <c r="U91" i="2"/>
  <c r="V91" i="2"/>
  <c r="P88" i="2"/>
  <c r="Q88" i="2"/>
  <c r="X88" i="2" s="1"/>
  <c r="R88" i="2"/>
  <c r="S88" i="2"/>
  <c r="T88" i="2"/>
  <c r="U88" i="2"/>
  <c r="V88" i="2"/>
  <c r="W88" i="2"/>
  <c r="O88" i="2"/>
  <c r="S87" i="2"/>
  <c r="U87" i="2"/>
  <c r="W87" i="2"/>
  <c r="R86" i="2"/>
  <c r="R87" i="2" s="1"/>
  <c r="S86" i="2"/>
  <c r="T86" i="2"/>
  <c r="T87" i="2" s="1"/>
  <c r="U86" i="2"/>
  <c r="V86" i="2"/>
  <c r="V87" i="2" s="1"/>
  <c r="W86" i="2"/>
  <c r="Q86" i="2"/>
  <c r="X86" i="2" s="1"/>
  <c r="P81" i="2"/>
  <c r="Q81" i="2"/>
  <c r="Q82" i="2" s="1"/>
  <c r="R81" i="2"/>
  <c r="R82" i="2" s="1"/>
  <c r="S81" i="2"/>
  <c r="S82" i="2" s="1"/>
  <c r="T81" i="2"/>
  <c r="T82" i="2" s="1"/>
  <c r="U81" i="2"/>
  <c r="U82" i="2" s="1"/>
  <c r="V81" i="2"/>
  <c r="V82" i="2" s="1"/>
  <c r="W81" i="2"/>
  <c r="W82" i="2" s="1"/>
  <c r="O81" i="2"/>
  <c r="O82" i="2" s="1"/>
  <c r="M83" i="2"/>
  <c r="H82" i="2"/>
  <c r="F129" i="2"/>
  <c r="H129" i="2"/>
  <c r="Q129" i="2" s="1"/>
  <c r="I129" i="2"/>
  <c r="R129" i="2" s="1"/>
  <c r="J129" i="2"/>
  <c r="S129" i="2" s="1"/>
  <c r="K129" i="2"/>
  <c r="T129" i="2" s="1"/>
  <c r="H103" i="2"/>
  <c r="G97" i="2"/>
  <c r="L96" i="2"/>
  <c r="U96" i="2" s="1"/>
  <c r="L97" i="2"/>
  <c r="F95" i="2"/>
  <c r="L94" i="2"/>
  <c r="L95" i="2"/>
  <c r="F91" i="2"/>
  <c r="O91" i="2" s="1"/>
  <c r="X91" i="2" s="1"/>
  <c r="G91" i="2"/>
  <c r="P91" i="2" s="1"/>
  <c r="H91" i="2"/>
  <c r="I91" i="2"/>
  <c r="R91" i="2" s="1"/>
  <c r="J91" i="2"/>
  <c r="K91" i="2"/>
  <c r="T91" i="2" s="1"/>
  <c r="L91" i="2"/>
  <c r="N91" i="2"/>
  <c r="W91" i="2" s="1"/>
  <c r="H87" i="2"/>
  <c r="N87" i="2"/>
  <c r="P150" i="2"/>
  <c r="Q150" i="2"/>
  <c r="R150" i="2"/>
  <c r="S150" i="2"/>
  <c r="T150" i="2"/>
  <c r="U150" i="2"/>
  <c r="V150" i="2"/>
  <c r="W150" i="2"/>
  <c r="P151" i="2"/>
  <c r="Q151" i="2"/>
  <c r="R151" i="2"/>
  <c r="S151" i="2"/>
  <c r="T151" i="2"/>
  <c r="U151" i="2"/>
  <c r="V151" i="2"/>
  <c r="W151" i="2"/>
  <c r="P152" i="2"/>
  <c r="Q152" i="2"/>
  <c r="R152" i="2"/>
  <c r="S152" i="2"/>
  <c r="T152" i="2"/>
  <c r="U152" i="2"/>
  <c r="V152" i="2"/>
  <c r="W152" i="2"/>
  <c r="P153" i="2"/>
  <c r="Q153" i="2"/>
  <c r="R153" i="2"/>
  <c r="S153" i="2"/>
  <c r="T153" i="2"/>
  <c r="U153" i="2"/>
  <c r="V153" i="2"/>
  <c r="W153" i="2"/>
  <c r="P154" i="2"/>
  <c r="Q154" i="2"/>
  <c r="R154" i="2"/>
  <c r="S154" i="2"/>
  <c r="T154" i="2"/>
  <c r="U154" i="2"/>
  <c r="V154" i="2"/>
  <c r="W154" i="2"/>
  <c r="P155" i="2"/>
  <c r="Q155" i="2"/>
  <c r="R155" i="2"/>
  <c r="S155" i="2"/>
  <c r="T155" i="2"/>
  <c r="U155" i="2"/>
  <c r="V155" i="2"/>
  <c r="W155" i="2"/>
  <c r="P156" i="2"/>
  <c r="Q156" i="2"/>
  <c r="R156" i="2"/>
  <c r="S156" i="2"/>
  <c r="T156" i="2"/>
  <c r="U156" i="2"/>
  <c r="V156" i="2"/>
  <c r="W156" i="2"/>
  <c r="O151" i="2"/>
  <c r="O152" i="2"/>
  <c r="O153" i="2"/>
  <c r="O154" i="2"/>
  <c r="O155" i="2"/>
  <c r="O150" i="2"/>
  <c r="P139" i="2"/>
  <c r="Q139" i="2"/>
  <c r="R139" i="2"/>
  <c r="S139" i="2"/>
  <c r="T139" i="2"/>
  <c r="U139" i="2"/>
  <c r="V139" i="2"/>
  <c r="W139" i="2"/>
  <c r="P140" i="2"/>
  <c r="Q140" i="2"/>
  <c r="R140" i="2"/>
  <c r="S140" i="2"/>
  <c r="T140" i="2"/>
  <c r="U140" i="2"/>
  <c r="V140" i="2"/>
  <c r="W140" i="2"/>
  <c r="P141" i="2"/>
  <c r="Q141" i="2"/>
  <c r="R141" i="2"/>
  <c r="S141" i="2"/>
  <c r="T141" i="2"/>
  <c r="U141" i="2"/>
  <c r="V141" i="2"/>
  <c r="W141" i="2"/>
  <c r="P142" i="2"/>
  <c r="Q142" i="2"/>
  <c r="R142" i="2"/>
  <c r="S142" i="2"/>
  <c r="T142" i="2"/>
  <c r="U142" i="2"/>
  <c r="V142" i="2"/>
  <c r="W142" i="2"/>
  <c r="P143" i="2"/>
  <c r="Q143" i="2"/>
  <c r="R143" i="2"/>
  <c r="S143" i="2"/>
  <c r="T143" i="2"/>
  <c r="U143" i="2"/>
  <c r="V143" i="2"/>
  <c r="W143" i="2"/>
  <c r="P144" i="2"/>
  <c r="Q144" i="2"/>
  <c r="R144" i="2"/>
  <c r="S144" i="2"/>
  <c r="T144" i="2"/>
  <c r="U144" i="2"/>
  <c r="V144" i="2"/>
  <c r="W144" i="2"/>
  <c r="P145" i="2"/>
  <c r="Q145" i="2"/>
  <c r="R145" i="2"/>
  <c r="S145" i="2"/>
  <c r="T145" i="2"/>
  <c r="U145" i="2"/>
  <c r="V145" i="2"/>
  <c r="W145" i="2"/>
  <c r="P146" i="2"/>
  <c r="Q146" i="2"/>
  <c r="R146" i="2"/>
  <c r="S146" i="2"/>
  <c r="T146" i="2"/>
  <c r="U146" i="2"/>
  <c r="V146" i="2"/>
  <c r="W146" i="2"/>
  <c r="P147" i="2"/>
  <c r="Q147" i="2"/>
  <c r="R147" i="2"/>
  <c r="S147" i="2"/>
  <c r="T147" i="2"/>
  <c r="U147" i="2"/>
  <c r="V147" i="2"/>
  <c r="W147" i="2"/>
  <c r="O140" i="2"/>
  <c r="O141" i="2"/>
  <c r="O142" i="2"/>
  <c r="O143" i="2"/>
  <c r="O144" i="2"/>
  <c r="O145" i="2"/>
  <c r="O146" i="2"/>
  <c r="O147" i="2"/>
  <c r="O139" i="2"/>
  <c r="P105" i="2"/>
  <c r="Q105" i="2"/>
  <c r="R105" i="2"/>
  <c r="S105" i="2"/>
  <c r="T105" i="2"/>
  <c r="U105" i="2"/>
  <c r="V105" i="2"/>
  <c r="W105" i="2"/>
  <c r="O105" i="2"/>
  <c r="P104" i="2"/>
  <c r="Q104" i="2"/>
  <c r="R104" i="2"/>
  <c r="S104" i="2"/>
  <c r="T104" i="2"/>
  <c r="U104" i="2"/>
  <c r="V104" i="2"/>
  <c r="W104" i="2"/>
  <c r="O104" i="2"/>
  <c r="P101" i="2"/>
  <c r="Q101" i="2"/>
  <c r="R101" i="2"/>
  <c r="S101" i="2"/>
  <c r="T101" i="2"/>
  <c r="U101" i="2"/>
  <c r="V101" i="2"/>
  <c r="W101" i="2"/>
  <c r="P102" i="2"/>
  <c r="Q102" i="2"/>
  <c r="R102" i="2"/>
  <c r="S102" i="2"/>
  <c r="T102" i="2"/>
  <c r="U102" i="2"/>
  <c r="V102" i="2"/>
  <c r="W102" i="2"/>
  <c r="O102" i="2"/>
  <c r="O101" i="2"/>
  <c r="F103" i="2"/>
  <c r="F156" i="2"/>
  <c r="F148" i="2"/>
  <c r="S47" i="1" l="1"/>
  <c r="T47" i="1" s="1"/>
  <c r="T44" i="1"/>
  <c r="T40" i="1"/>
  <c r="M46" i="1"/>
  <c r="Q46" i="1"/>
  <c r="T46" i="1" s="1"/>
  <c r="O46" i="1"/>
  <c r="T42" i="1"/>
  <c r="S46" i="1"/>
  <c r="T45" i="1"/>
  <c r="T43" i="1"/>
  <c r="T41" i="1"/>
  <c r="T38" i="1"/>
  <c r="T39" i="1"/>
  <c r="T37" i="1"/>
  <c r="X112" i="2"/>
  <c r="X110" i="2"/>
  <c r="X108" i="2"/>
  <c r="X116" i="2"/>
  <c r="X115" i="2"/>
  <c r="X114" i="2"/>
  <c r="X128" i="2"/>
  <c r="X127" i="2"/>
  <c r="X126" i="2"/>
  <c r="X125" i="2"/>
  <c r="X124" i="2"/>
  <c r="X123" i="2"/>
  <c r="X122" i="2"/>
  <c r="X121" i="2"/>
  <c r="X120" i="2"/>
  <c r="X119" i="2"/>
  <c r="X118" i="2"/>
  <c r="X117" i="2"/>
  <c r="X113" i="2"/>
  <c r="X111" i="2"/>
  <c r="X109" i="2"/>
  <c r="X134" i="2"/>
  <c r="X133" i="2"/>
  <c r="X136" i="2"/>
  <c r="X135" i="2"/>
  <c r="X138" i="2"/>
  <c r="T30" i="1"/>
  <c r="T29" i="1"/>
  <c r="X81" i="2"/>
  <c r="P82" i="2"/>
  <c r="X82" i="2" s="1"/>
  <c r="Q87" i="2"/>
  <c r="X87" i="2" s="1"/>
  <c r="X94" i="2"/>
  <c r="X95" i="2"/>
  <c r="X129" i="2"/>
  <c r="X96" i="2"/>
  <c r="X97" i="2" s="1"/>
  <c r="O97" i="2"/>
  <c r="X139" i="2"/>
  <c r="X150" i="2"/>
  <c r="X154" i="2"/>
  <c r="X152" i="2"/>
  <c r="X105" i="2"/>
  <c r="X147" i="2"/>
  <c r="X145" i="2"/>
  <c r="X143" i="2"/>
  <c r="X141" i="2"/>
  <c r="W148" i="2"/>
  <c r="U148" i="2"/>
  <c r="S148" i="2"/>
  <c r="Q148" i="2"/>
  <c r="X146" i="2"/>
  <c r="X144" i="2"/>
  <c r="X142" i="2"/>
  <c r="X140" i="2"/>
  <c r="V148" i="2"/>
  <c r="T148" i="2"/>
  <c r="R148" i="2"/>
  <c r="P148" i="2"/>
  <c r="X155" i="2"/>
  <c r="X153" i="2"/>
  <c r="X151" i="2"/>
  <c r="O148" i="2"/>
  <c r="O156" i="2"/>
  <c r="X156" i="2" s="1"/>
  <c r="O103" i="2"/>
  <c r="X104" i="2"/>
  <c r="W103" i="2"/>
  <c r="U103" i="2"/>
  <c r="S103" i="2"/>
  <c r="Q103" i="2"/>
  <c r="X102" i="2"/>
  <c r="V103" i="2"/>
  <c r="T103" i="2"/>
  <c r="R103" i="2"/>
  <c r="P103" i="2"/>
  <c r="X101" i="2"/>
  <c r="O35" i="1"/>
  <c r="O36" i="1" s="1"/>
  <c r="P35" i="1"/>
  <c r="P36" i="1" s="1"/>
  <c r="Q35" i="1"/>
  <c r="Q36" i="1" s="1"/>
  <c r="R35" i="1"/>
  <c r="R36" i="1" s="1"/>
  <c r="S35" i="1"/>
  <c r="S36" i="1" s="1"/>
  <c r="N35" i="1"/>
  <c r="M35" i="1"/>
  <c r="F99" i="2"/>
  <c r="F100" i="2" s="1"/>
  <c r="G99" i="2"/>
  <c r="G100" i="2" s="1"/>
  <c r="H99" i="2"/>
  <c r="H100" i="2" s="1"/>
  <c r="I99" i="2"/>
  <c r="I100" i="2" s="1"/>
  <c r="J99" i="2"/>
  <c r="J100" i="2" s="1"/>
  <c r="K99" i="2"/>
  <c r="K100" i="2" s="1"/>
  <c r="P98" i="2"/>
  <c r="P99" i="2" s="1"/>
  <c r="P100" i="2" s="1"/>
  <c r="Q98" i="2"/>
  <c r="Q99" i="2" s="1"/>
  <c r="Q100" i="2" s="1"/>
  <c r="R98" i="2"/>
  <c r="R99" i="2" s="1"/>
  <c r="R100" i="2" s="1"/>
  <c r="S98" i="2"/>
  <c r="S99" i="2" s="1"/>
  <c r="S100" i="2" s="1"/>
  <c r="T98" i="2"/>
  <c r="T99" i="2" s="1"/>
  <c r="T100" i="2" s="1"/>
  <c r="U98" i="2"/>
  <c r="U99" i="2" s="1"/>
  <c r="U100" i="2" s="1"/>
  <c r="V98" i="2"/>
  <c r="V99" i="2" s="1"/>
  <c r="V100" i="2" s="1"/>
  <c r="W98" i="2"/>
  <c r="W99" i="2" s="1"/>
  <c r="W100" i="2" s="1"/>
  <c r="O98" i="2"/>
  <c r="O99" i="2" s="1"/>
  <c r="O100" i="2" s="1"/>
  <c r="X100" i="2" s="1"/>
  <c r="P84" i="2"/>
  <c r="P85" i="2" s="1"/>
  <c r="Q84" i="2"/>
  <c r="Q85" i="2" s="1"/>
  <c r="R84" i="2"/>
  <c r="R85" i="2" s="1"/>
  <c r="S84" i="2"/>
  <c r="S85" i="2" s="1"/>
  <c r="T84" i="2"/>
  <c r="T85" i="2" s="1"/>
  <c r="U84" i="2"/>
  <c r="U85" i="2" s="1"/>
  <c r="V84" i="2"/>
  <c r="V85" i="2" s="1"/>
  <c r="W84" i="2"/>
  <c r="W85" i="2" s="1"/>
  <c r="O84" i="2"/>
  <c r="F85" i="2"/>
  <c r="O85" i="2" s="1"/>
  <c r="X85" i="2" s="1"/>
  <c r="P79" i="2"/>
  <c r="Q79" i="2"/>
  <c r="R79" i="2"/>
  <c r="S79" i="2"/>
  <c r="T79" i="2"/>
  <c r="U79" i="2"/>
  <c r="V79" i="2"/>
  <c r="W79" i="2"/>
  <c r="G80" i="2"/>
  <c r="H80" i="2"/>
  <c r="I80" i="2"/>
  <c r="J80" i="2"/>
  <c r="K80" i="2"/>
  <c r="L80" i="2"/>
  <c r="F80" i="2"/>
  <c r="O79" i="2"/>
  <c r="N36" i="1" l="1"/>
  <c r="X103" i="2"/>
  <c r="X148" i="2"/>
  <c r="X84" i="2"/>
  <c r="X79" i="2"/>
  <c r="X99" i="2"/>
  <c r="X98" i="2"/>
  <c r="O68" i="2"/>
  <c r="O64" i="2"/>
  <c r="P64" i="2"/>
  <c r="Q64" i="2"/>
  <c r="R64" i="2"/>
  <c r="S64" i="2"/>
  <c r="T64" i="2"/>
  <c r="U64" i="2"/>
  <c r="V64" i="2"/>
  <c r="W64" i="2"/>
  <c r="O65" i="2"/>
  <c r="P65" i="2"/>
  <c r="Q65" i="2"/>
  <c r="R65" i="2"/>
  <c r="S65" i="2"/>
  <c r="T65" i="2"/>
  <c r="U65" i="2"/>
  <c r="V65" i="2"/>
  <c r="W65" i="2"/>
  <c r="O66" i="2"/>
  <c r="P66" i="2"/>
  <c r="Q66" i="2"/>
  <c r="R66" i="2"/>
  <c r="S66" i="2"/>
  <c r="T66" i="2"/>
  <c r="U66" i="2"/>
  <c r="V66" i="2"/>
  <c r="W66" i="2"/>
  <c r="O67" i="2"/>
  <c r="P67" i="2"/>
  <c r="Q67" i="2"/>
  <c r="R67" i="2"/>
  <c r="S67" i="2"/>
  <c r="T67" i="2"/>
  <c r="U67" i="2"/>
  <c r="V67" i="2"/>
  <c r="W67" i="2"/>
  <c r="P68" i="2"/>
  <c r="Q68" i="2"/>
  <c r="R68" i="2"/>
  <c r="S68" i="2"/>
  <c r="T68" i="2"/>
  <c r="U68" i="2"/>
  <c r="V68" i="2"/>
  <c r="W68" i="2"/>
  <c r="O69" i="2"/>
  <c r="P69" i="2"/>
  <c r="Q69" i="2"/>
  <c r="R69" i="2"/>
  <c r="S69" i="2"/>
  <c r="T69" i="2"/>
  <c r="U69" i="2"/>
  <c r="V69" i="2"/>
  <c r="W69" i="2"/>
  <c r="O70" i="2"/>
  <c r="P70" i="2"/>
  <c r="Q70" i="2"/>
  <c r="R70" i="2"/>
  <c r="S70" i="2"/>
  <c r="T70" i="2"/>
  <c r="U70" i="2"/>
  <c r="V70" i="2"/>
  <c r="W70" i="2"/>
  <c r="O71" i="2"/>
  <c r="P71" i="2"/>
  <c r="Q71" i="2"/>
  <c r="R71" i="2"/>
  <c r="S71" i="2"/>
  <c r="T71" i="2"/>
  <c r="U71" i="2"/>
  <c r="V71" i="2"/>
  <c r="W71" i="2"/>
  <c r="O72" i="2"/>
  <c r="P72" i="2"/>
  <c r="Q72" i="2"/>
  <c r="R72" i="2"/>
  <c r="S72" i="2"/>
  <c r="T72" i="2"/>
  <c r="U72" i="2"/>
  <c r="V72" i="2"/>
  <c r="W72" i="2"/>
  <c r="O73" i="2"/>
  <c r="P73" i="2"/>
  <c r="Q73" i="2"/>
  <c r="R73" i="2"/>
  <c r="S73" i="2"/>
  <c r="T73" i="2"/>
  <c r="U73" i="2"/>
  <c r="V73" i="2"/>
  <c r="W73" i="2"/>
  <c r="O74" i="2"/>
  <c r="P74" i="2"/>
  <c r="Q74" i="2"/>
  <c r="R74" i="2"/>
  <c r="S74" i="2"/>
  <c r="T74" i="2"/>
  <c r="U74" i="2"/>
  <c r="V74" i="2"/>
  <c r="W74" i="2"/>
  <c r="O75" i="2"/>
  <c r="P75" i="2"/>
  <c r="Q75" i="2"/>
  <c r="R75" i="2"/>
  <c r="S75" i="2"/>
  <c r="T75" i="2"/>
  <c r="U75" i="2"/>
  <c r="V75" i="2"/>
  <c r="W75" i="2"/>
  <c r="O76" i="2"/>
  <c r="P76" i="2"/>
  <c r="Q76" i="2"/>
  <c r="R76" i="2"/>
  <c r="S76" i="2"/>
  <c r="T76" i="2"/>
  <c r="U76" i="2"/>
  <c r="V76" i="2"/>
  <c r="W76" i="2"/>
  <c r="O77" i="2"/>
  <c r="P77" i="2"/>
  <c r="Q77" i="2"/>
  <c r="R77" i="2"/>
  <c r="S77" i="2"/>
  <c r="T77" i="2"/>
  <c r="U77" i="2"/>
  <c r="V77" i="2"/>
  <c r="W77" i="2"/>
  <c r="O78" i="2"/>
  <c r="P78" i="2"/>
  <c r="Q78" i="2"/>
  <c r="R78" i="2"/>
  <c r="S78" i="2"/>
  <c r="T78" i="2"/>
  <c r="U78" i="2"/>
  <c r="V78" i="2"/>
  <c r="W78" i="2"/>
  <c r="O62" i="2"/>
  <c r="P62" i="2"/>
  <c r="Q62" i="2"/>
  <c r="R62" i="2"/>
  <c r="S62" i="2"/>
  <c r="T62" i="2"/>
  <c r="U62" i="2"/>
  <c r="V62" i="2"/>
  <c r="W62" i="2"/>
  <c r="O63" i="2"/>
  <c r="P63" i="2"/>
  <c r="Q63" i="2"/>
  <c r="R63" i="2"/>
  <c r="S63" i="2"/>
  <c r="T63" i="2"/>
  <c r="U63" i="2"/>
  <c r="V63" i="2"/>
  <c r="W63" i="2"/>
  <c r="O60" i="2"/>
  <c r="P60" i="2"/>
  <c r="Q60" i="2"/>
  <c r="R60" i="2"/>
  <c r="S60" i="2"/>
  <c r="T60" i="2"/>
  <c r="U60" i="2"/>
  <c r="V60" i="2"/>
  <c r="W60" i="2"/>
  <c r="O61" i="2"/>
  <c r="P61" i="2"/>
  <c r="Q61" i="2"/>
  <c r="R61" i="2"/>
  <c r="S61" i="2"/>
  <c r="T61" i="2"/>
  <c r="U61" i="2"/>
  <c r="V61" i="2"/>
  <c r="W61" i="2"/>
  <c r="O59" i="2"/>
  <c r="P59" i="2"/>
  <c r="Q59" i="2"/>
  <c r="R59" i="2"/>
  <c r="S59" i="2"/>
  <c r="T59" i="2"/>
  <c r="U59" i="2"/>
  <c r="V59" i="2"/>
  <c r="W59" i="2"/>
  <c r="O58" i="2"/>
  <c r="P58" i="2"/>
  <c r="Q58" i="2"/>
  <c r="R58" i="2"/>
  <c r="S58" i="2"/>
  <c r="T58" i="2"/>
  <c r="U58" i="2"/>
  <c r="V58" i="2"/>
  <c r="W58" i="2"/>
  <c r="P57" i="2"/>
  <c r="Q57" i="2"/>
  <c r="R57" i="2"/>
  <c r="S57" i="2"/>
  <c r="T57" i="2"/>
  <c r="U57" i="2"/>
  <c r="V57" i="2"/>
  <c r="W57" i="2"/>
  <c r="O57" i="2"/>
  <c r="P56" i="2"/>
  <c r="Q56" i="2"/>
  <c r="R56" i="2"/>
  <c r="S56" i="2"/>
  <c r="T56" i="2"/>
  <c r="U56" i="2"/>
  <c r="V56" i="2"/>
  <c r="W56" i="2"/>
  <c r="O56" i="2"/>
  <c r="P55" i="2"/>
  <c r="Q55" i="2"/>
  <c r="R55" i="2"/>
  <c r="S55" i="2"/>
  <c r="T55" i="2"/>
  <c r="U55" i="2"/>
  <c r="V55" i="2"/>
  <c r="W55" i="2"/>
  <c r="O55" i="2"/>
  <c r="F43" i="2"/>
  <c r="G43" i="2"/>
  <c r="H43" i="2"/>
  <c r="I43" i="2"/>
  <c r="J43" i="2"/>
  <c r="K43" i="2"/>
  <c r="L43" i="2"/>
  <c r="P42" i="2"/>
  <c r="Q42" i="2"/>
  <c r="R42" i="2"/>
  <c r="S42" i="2"/>
  <c r="T42" i="2"/>
  <c r="U42" i="2"/>
  <c r="V42" i="2"/>
  <c r="W42" i="2"/>
  <c r="O42" i="2"/>
  <c r="P40" i="2"/>
  <c r="Q40" i="2"/>
  <c r="R40" i="2"/>
  <c r="S40" i="2"/>
  <c r="T40" i="2"/>
  <c r="U40" i="2"/>
  <c r="V40" i="2"/>
  <c r="W40" i="2"/>
  <c r="O40" i="2"/>
  <c r="P36" i="2"/>
  <c r="Q36" i="2"/>
  <c r="R36" i="2"/>
  <c r="S36" i="2"/>
  <c r="T36" i="2"/>
  <c r="U36" i="2"/>
  <c r="V36" i="2"/>
  <c r="W36" i="2"/>
  <c r="P37" i="2"/>
  <c r="Q37" i="2"/>
  <c r="R37" i="2"/>
  <c r="S37" i="2"/>
  <c r="T37" i="2"/>
  <c r="U37" i="2"/>
  <c r="V37" i="2"/>
  <c r="W37" i="2"/>
  <c r="P38" i="2"/>
  <c r="Q38" i="2"/>
  <c r="R38" i="2"/>
  <c r="S38" i="2"/>
  <c r="T38" i="2"/>
  <c r="U38" i="2"/>
  <c r="V38" i="2"/>
  <c r="W38" i="2"/>
  <c r="O37" i="2"/>
  <c r="O38" i="2"/>
  <c r="F39" i="2"/>
  <c r="O36" i="2"/>
  <c r="F35" i="2"/>
  <c r="G35" i="2"/>
  <c r="H35" i="2"/>
  <c r="I35" i="2"/>
  <c r="J35" i="2"/>
  <c r="K35" i="2"/>
  <c r="L35" i="2"/>
  <c r="P34" i="2"/>
  <c r="Q34" i="2"/>
  <c r="R34" i="2"/>
  <c r="S34" i="2"/>
  <c r="T34" i="2"/>
  <c r="U34" i="2"/>
  <c r="V34" i="2"/>
  <c r="W34" i="2"/>
  <c r="O34" i="2"/>
  <c r="P33" i="2"/>
  <c r="Q33" i="2"/>
  <c r="R33" i="2"/>
  <c r="S33" i="2"/>
  <c r="T33" i="2"/>
  <c r="U33" i="2"/>
  <c r="V33" i="2"/>
  <c r="W33" i="2"/>
  <c r="O33" i="2"/>
  <c r="P31" i="2"/>
  <c r="P32" i="2" s="1"/>
  <c r="Q31" i="2"/>
  <c r="Q32" i="2" s="1"/>
  <c r="R31" i="2"/>
  <c r="R32" i="2" s="1"/>
  <c r="S31" i="2"/>
  <c r="S32" i="2" s="1"/>
  <c r="T31" i="2"/>
  <c r="T32" i="2" s="1"/>
  <c r="U31" i="2"/>
  <c r="U32" i="2" s="1"/>
  <c r="V31" i="2"/>
  <c r="V32" i="2" s="1"/>
  <c r="W31" i="2"/>
  <c r="W32" i="2" s="1"/>
  <c r="O31" i="2"/>
  <c r="O32" i="2" s="1"/>
  <c r="F32" i="2"/>
  <c r="G32" i="2"/>
  <c r="H32" i="2"/>
  <c r="I32" i="2"/>
  <c r="J32" i="2"/>
  <c r="K32" i="2"/>
  <c r="L32" i="2"/>
  <c r="P29" i="2"/>
  <c r="P30" i="2" s="1"/>
  <c r="Q29" i="2"/>
  <c r="Q30" i="2" s="1"/>
  <c r="R29" i="2"/>
  <c r="R30" i="2" s="1"/>
  <c r="S29" i="2"/>
  <c r="S30" i="2" s="1"/>
  <c r="T29" i="2"/>
  <c r="T30" i="2" s="1"/>
  <c r="U29" i="2"/>
  <c r="U30" i="2" s="1"/>
  <c r="V29" i="2"/>
  <c r="V30" i="2" s="1"/>
  <c r="W29" i="2"/>
  <c r="W30" i="2" s="1"/>
  <c r="O29" i="2"/>
  <c r="O30" i="2" s="1"/>
  <c r="F30" i="2"/>
  <c r="G30" i="2"/>
  <c r="H30" i="2"/>
  <c r="I30" i="2"/>
  <c r="J30" i="2"/>
  <c r="K30" i="2"/>
  <c r="L30" i="2"/>
  <c r="P26" i="2"/>
  <c r="P28" i="2" s="1"/>
  <c r="Q26" i="2"/>
  <c r="Q28" i="2" s="1"/>
  <c r="R26" i="2"/>
  <c r="R28" i="2" s="1"/>
  <c r="S26" i="2"/>
  <c r="S28" i="2" s="1"/>
  <c r="T26" i="2"/>
  <c r="T28" i="2" s="1"/>
  <c r="U26" i="2"/>
  <c r="U28" i="2" s="1"/>
  <c r="V26" i="2"/>
  <c r="V28" i="2" s="1"/>
  <c r="W26" i="2"/>
  <c r="W28" i="2" s="1"/>
  <c r="O26" i="2"/>
  <c r="F28" i="2"/>
  <c r="G28" i="2"/>
  <c r="H28" i="2"/>
  <c r="I28" i="2"/>
  <c r="J28" i="2"/>
  <c r="K28" i="2"/>
  <c r="L28" i="2"/>
  <c r="P92" i="2"/>
  <c r="P93" i="2" s="1"/>
  <c r="Q92" i="2"/>
  <c r="Q93" i="2" s="1"/>
  <c r="R92" i="2"/>
  <c r="R93" i="2" s="1"/>
  <c r="S92" i="2"/>
  <c r="S93" i="2" s="1"/>
  <c r="T92" i="2"/>
  <c r="T93" i="2" s="1"/>
  <c r="U92" i="2"/>
  <c r="U93" i="2" s="1"/>
  <c r="V92" i="2"/>
  <c r="V93" i="2" s="1"/>
  <c r="W92" i="2"/>
  <c r="W93" i="2" s="1"/>
  <c r="O92" i="2"/>
  <c r="F93" i="2"/>
  <c r="G93" i="2"/>
  <c r="H93" i="2"/>
  <c r="I93" i="2"/>
  <c r="J93" i="2"/>
  <c r="K93" i="2"/>
  <c r="L93" i="2"/>
  <c r="O90" i="2"/>
  <c r="P90" i="2"/>
  <c r="Q90" i="2"/>
  <c r="R90" i="2"/>
  <c r="S90" i="2"/>
  <c r="T90" i="2"/>
  <c r="U90" i="2"/>
  <c r="V90" i="2"/>
  <c r="W90" i="2"/>
  <c r="P89" i="2"/>
  <c r="Q89" i="2"/>
  <c r="R89" i="2"/>
  <c r="S89" i="2"/>
  <c r="T89" i="2"/>
  <c r="U89" i="2"/>
  <c r="V89" i="2"/>
  <c r="W89" i="2"/>
  <c r="O89" i="2"/>
  <c r="O53" i="2"/>
  <c r="P53" i="2"/>
  <c r="Q53" i="2"/>
  <c r="R53" i="2"/>
  <c r="S53" i="2"/>
  <c r="T53" i="2"/>
  <c r="U53" i="2"/>
  <c r="V53" i="2"/>
  <c r="W53" i="2"/>
  <c r="V54" i="2"/>
  <c r="W54" i="2"/>
  <c r="O51" i="2"/>
  <c r="P51" i="2"/>
  <c r="Q51" i="2"/>
  <c r="R51" i="2"/>
  <c r="S51" i="2"/>
  <c r="T51" i="2"/>
  <c r="U51" i="2"/>
  <c r="V51" i="2"/>
  <c r="W51" i="2"/>
  <c r="O52" i="2"/>
  <c r="P52" i="2"/>
  <c r="Q52" i="2"/>
  <c r="R52" i="2"/>
  <c r="S52" i="2"/>
  <c r="T52" i="2"/>
  <c r="U52" i="2"/>
  <c r="V52" i="2"/>
  <c r="W52" i="2"/>
  <c r="O50" i="2"/>
  <c r="P50" i="2"/>
  <c r="Q50" i="2"/>
  <c r="R50" i="2"/>
  <c r="S50" i="2"/>
  <c r="T50" i="2"/>
  <c r="U50" i="2"/>
  <c r="V50" i="2"/>
  <c r="W50" i="2"/>
  <c r="F48" i="2"/>
  <c r="G48" i="2"/>
  <c r="H48" i="2"/>
  <c r="I48" i="2"/>
  <c r="J48" i="2"/>
  <c r="K48" i="2"/>
  <c r="L48" i="2"/>
  <c r="W44" i="2"/>
  <c r="P44" i="2"/>
  <c r="Q44" i="2"/>
  <c r="R44" i="2"/>
  <c r="S44" i="2"/>
  <c r="T44" i="2"/>
  <c r="U44" i="2"/>
  <c r="V44" i="2"/>
  <c r="O44" i="2"/>
  <c r="O47" i="2"/>
  <c r="P47" i="2"/>
  <c r="Q47" i="2"/>
  <c r="R47" i="2"/>
  <c r="S47" i="2"/>
  <c r="T47" i="2"/>
  <c r="U47" i="2"/>
  <c r="V47" i="2"/>
  <c r="W47" i="2"/>
  <c r="O46" i="2"/>
  <c r="P46" i="2"/>
  <c r="Q46" i="2"/>
  <c r="R46" i="2"/>
  <c r="S46" i="2"/>
  <c r="T46" i="2"/>
  <c r="U46" i="2"/>
  <c r="V46" i="2"/>
  <c r="W46" i="2"/>
  <c r="P45" i="2"/>
  <c r="Q45" i="2"/>
  <c r="R45" i="2"/>
  <c r="S45" i="2"/>
  <c r="T45" i="2"/>
  <c r="U45" i="2"/>
  <c r="V45" i="2"/>
  <c r="W45" i="2"/>
  <c r="O45" i="2"/>
  <c r="F54" i="2"/>
  <c r="G54" i="2"/>
  <c r="H54" i="2"/>
  <c r="I54" i="2"/>
  <c r="J54" i="2"/>
  <c r="K54" i="2"/>
  <c r="L54" i="2"/>
  <c r="U54" i="2" l="1"/>
  <c r="L83" i="2"/>
  <c r="S54" i="2"/>
  <c r="J83" i="2"/>
  <c r="Q54" i="2"/>
  <c r="H83" i="2"/>
  <c r="O54" i="2"/>
  <c r="F83" i="2"/>
  <c r="T54" i="2"/>
  <c r="K83" i="2"/>
  <c r="R54" i="2"/>
  <c r="I83" i="2"/>
  <c r="P54" i="2"/>
  <c r="G83" i="2"/>
  <c r="W35" i="2"/>
  <c r="U35" i="2"/>
  <c r="S35" i="2"/>
  <c r="Q35" i="2"/>
  <c r="X36" i="2"/>
  <c r="X38" i="2"/>
  <c r="O43" i="2"/>
  <c r="V43" i="2"/>
  <c r="T43" i="2"/>
  <c r="R43" i="2"/>
  <c r="P43" i="2"/>
  <c r="X53" i="2"/>
  <c r="P48" i="2"/>
  <c r="X52" i="2"/>
  <c r="W39" i="2"/>
  <c r="U39" i="2"/>
  <c r="S39" i="2"/>
  <c r="Q39" i="2"/>
  <c r="X45" i="2"/>
  <c r="X46" i="2"/>
  <c r="V48" i="2"/>
  <c r="T48" i="2"/>
  <c r="R48" i="2"/>
  <c r="X51" i="2"/>
  <c r="X26" i="2"/>
  <c r="X28" i="2" s="1"/>
  <c r="V80" i="2"/>
  <c r="V83" i="2" s="1"/>
  <c r="T80" i="2"/>
  <c r="R80" i="2"/>
  <c r="P80" i="2"/>
  <c r="X58" i="2"/>
  <c r="X61" i="2"/>
  <c r="X63" i="2"/>
  <c r="X68" i="2"/>
  <c r="X54" i="2"/>
  <c r="X50" i="2"/>
  <c r="X42" i="2"/>
  <c r="X55" i="2"/>
  <c r="O80" i="2"/>
  <c r="X57" i="2"/>
  <c r="O28" i="2"/>
  <c r="X31" i="2"/>
  <c r="X32" i="2" s="1"/>
  <c r="O35" i="2"/>
  <c r="V35" i="2"/>
  <c r="T35" i="2"/>
  <c r="R35" i="2"/>
  <c r="P35" i="2"/>
  <c r="X34" i="2"/>
  <c r="X37" i="2"/>
  <c r="V39" i="2"/>
  <c r="V130" i="2" s="1"/>
  <c r="T39" i="2"/>
  <c r="R39" i="2"/>
  <c r="P39" i="2"/>
  <c r="W43" i="2"/>
  <c r="U43" i="2"/>
  <c r="S43" i="2"/>
  <c r="Q43" i="2"/>
  <c r="W80" i="2"/>
  <c r="W83" i="2" s="1"/>
  <c r="U80" i="2"/>
  <c r="S80" i="2"/>
  <c r="Q80" i="2"/>
  <c r="X56" i="2"/>
  <c r="X59" i="2"/>
  <c r="X60" i="2"/>
  <c r="X62" i="2"/>
  <c r="X77" i="2"/>
  <c r="X73" i="2"/>
  <c r="X69" i="2"/>
  <c r="X66" i="2"/>
  <c r="X64" i="2"/>
  <c r="X75" i="2"/>
  <c r="X71" i="2"/>
  <c r="X78" i="2"/>
  <c r="X76" i="2"/>
  <c r="X74" i="2"/>
  <c r="X72" i="2"/>
  <c r="X70" i="2"/>
  <c r="X67" i="2"/>
  <c r="X65" i="2"/>
  <c r="O48" i="2"/>
  <c r="U48" i="2"/>
  <c r="S48" i="2"/>
  <c r="Q48" i="2"/>
  <c r="X90" i="2"/>
  <c r="X89" i="2"/>
  <c r="O93" i="2"/>
  <c r="X93" i="2" s="1"/>
  <c r="X92" i="2"/>
  <c r="X29" i="2"/>
  <c r="X30" i="2" s="1"/>
  <c r="X33" i="2"/>
  <c r="O39" i="2"/>
  <c r="X40" i="2"/>
  <c r="X47" i="2"/>
  <c r="W48" i="2"/>
  <c r="X44" i="2"/>
  <c r="W130" i="2" l="1"/>
  <c r="P83" i="2"/>
  <c r="P157" i="2" s="1"/>
  <c r="T83" i="2"/>
  <c r="T130" i="2" s="1"/>
  <c r="V157" i="2"/>
  <c r="R83" i="2"/>
  <c r="R157" i="2" s="1"/>
  <c r="W157" i="2"/>
  <c r="T157" i="2"/>
  <c r="O83" i="2"/>
  <c r="O157" i="2" s="1"/>
  <c r="Q83" i="2"/>
  <c r="Q157" i="2" s="1"/>
  <c r="S83" i="2"/>
  <c r="S157" i="2" s="1"/>
  <c r="U83" i="2"/>
  <c r="U157" i="2" s="1"/>
  <c r="X80" i="2"/>
  <c r="X43" i="2"/>
  <c r="X48" i="2"/>
  <c r="X35" i="2"/>
  <c r="X39" i="2"/>
  <c r="U130" i="2" l="1"/>
  <c r="P130" i="2"/>
  <c r="S130" i="2"/>
  <c r="O130" i="2"/>
  <c r="Q130" i="2"/>
  <c r="R130" i="2"/>
  <c r="X157" i="2"/>
  <c r="X83" i="2"/>
  <c r="X130" i="2" s="1"/>
</calcChain>
</file>

<file path=xl/comments1.xml><?xml version="1.0" encoding="utf-8"?>
<comments xmlns="http://schemas.openxmlformats.org/spreadsheetml/2006/main">
  <authors>
    <author>tc={001D0020-008B-4AD4-8030-004F000E00C6}</author>
  </authors>
  <commentList>
    <comment ref="F157" authorId="0" shapeId="0">
      <text>
        <r>
          <rPr>
            <sz val="10"/>
            <color theme="1"/>
            <rFont val="Arial"/>
            <family val="2"/>
            <charset val="238"/>
          </rPr>
          <t xml:space="preserve">[Comentariu cu fir]
Versiunea Excel vă permite să citiți acest comentariu cu fir; cu toate acestea, orice editare la acesta va fi eliminată dacă fișierul este deschis într-o versiune mai nouă de Excel. Aflați mai multe: https://go.microsoft.com/fwlink/?linkid=870924
Comentariu:
    </t>
        </r>
      </text>
    </comment>
  </commentList>
</comments>
</file>

<file path=xl/sharedStrings.xml><?xml version="1.0" encoding="utf-8"?>
<sst xmlns="http://schemas.openxmlformats.org/spreadsheetml/2006/main" count="911" uniqueCount="418">
  <si>
    <t xml:space="preserve">buget </t>
  </si>
  <si>
    <t>68.50.50</t>
  </si>
  <si>
    <t>66.08.50.50</t>
  </si>
  <si>
    <t>68.06.01</t>
  </si>
  <si>
    <t>68.06.02</t>
  </si>
  <si>
    <t>68.12.01</t>
  </si>
  <si>
    <t>68.50.50.01</t>
  </si>
  <si>
    <t>68.50.50.02</t>
  </si>
  <si>
    <t>68.04</t>
  </si>
  <si>
    <t>Nr Crt</t>
  </si>
  <si>
    <t xml:space="preserve">RD DE BUGET </t>
  </si>
  <si>
    <t>POZ</t>
  </si>
  <si>
    <t xml:space="preserve">  OBIECTUL  ACHIZITIEI </t>
  </si>
  <si>
    <t>COD CPV</t>
  </si>
  <si>
    <t>VALOARE DSS+SAMUI+PFA</t>
  </si>
  <si>
    <t>VALOARE CSRPV</t>
  </si>
  <si>
    <t>VALOARE ASTRA</t>
  </si>
  <si>
    <t>CENTRE DE VIOLENȚĂ DOMESTICĂ</t>
  </si>
  <si>
    <t xml:space="preserve">SF.NICOLAE </t>
  </si>
  <si>
    <t>CENTRUL DE RECUPERARE MEDICALĂ</t>
  </si>
  <si>
    <t>CENTRUL SERVICII REZIDENȚIALE PENTRU PERSOANE VÂRSTNICE</t>
  </si>
  <si>
    <t>PROTECȚIA FAMILIEI ȘI COPILULUI</t>
  </si>
  <si>
    <t>CENTRUL SERVICII SOCIALE PENTRU VICTIMELE VIOLENȚEI DOMESTICE</t>
  </si>
  <si>
    <t>TOTAL</t>
  </si>
  <si>
    <t>SURSA DE FINANŢARE</t>
  </si>
  <si>
    <t>PROCEDURA STABILITĂ/INSTRUMENTE SPECIFICE PENTRU DERULAREA PROCESULUI DE ACHITIŢIE</t>
  </si>
  <si>
    <t xml:space="preserve">    DATA(LUNA) ESTIMATĂ PT INIŢIEREA PROCEDURII</t>
  </si>
  <si>
    <t xml:space="preserve">   DATA(LUNA) ESTIMATĂ PENTRU ATRIBUIREA CONTRACTULUI DE ACHIZIŢIE </t>
  </si>
  <si>
    <t>MODALITATEA DE DERULARE A PROCEDURII DE ATRIBUIRE</t>
  </si>
  <si>
    <t>PERSOANĂ    RESPONSABILĂ</t>
  </si>
  <si>
    <t>lei</t>
  </si>
  <si>
    <t>Valoare estimată a contractului de achiziţie publică/ acordului -cadru</t>
  </si>
  <si>
    <t>lei fără    TVA</t>
  </si>
  <si>
    <t>lei fără   TVA</t>
  </si>
  <si>
    <t>lei fără TVA</t>
  </si>
  <si>
    <t xml:space="preserve">  lei fără  TVA</t>
  </si>
  <si>
    <t>ONLINE/OFLINE</t>
  </si>
  <si>
    <t>20.03.01</t>
  </si>
  <si>
    <t>Hrană pentru oameni Acord-cadru          Contract de furnizare</t>
  </si>
  <si>
    <t>15110000-2 15300000-1 15500000-3 15811100-7</t>
  </si>
  <si>
    <t>BUGETUL LOCAL</t>
  </si>
  <si>
    <t>ONLINE</t>
  </si>
  <si>
    <t>Nicolae Mereț</t>
  </si>
  <si>
    <t xml:space="preserve">TOTAL RD.20.03.01 </t>
  </si>
  <si>
    <t>57.02.02</t>
  </si>
  <si>
    <t>PRIMUL GHIOZDAN  Contract de furnizare</t>
  </si>
  <si>
    <t>39162110-9</t>
  </si>
  <si>
    <t>BUGETUL  LOCAL</t>
  </si>
  <si>
    <t>PROCEDURĂ SIMPLIFICATĂ</t>
  </si>
  <si>
    <t xml:space="preserve">TOTAL RD.57.02.02  </t>
  </si>
  <si>
    <t>20.30.30</t>
  </si>
  <si>
    <t>PROCEDURĂ  PROPRIE</t>
  </si>
  <si>
    <t>OFFLINE</t>
  </si>
  <si>
    <t>55521000-8</t>
  </si>
  <si>
    <t>Servicii de pază   și monitorizare pază Contract de servicii</t>
  </si>
  <si>
    <t>79713000-5 79711000-1</t>
  </si>
  <si>
    <t xml:space="preserve">TOTAL RD 20.30.30  </t>
  </si>
  <si>
    <t>71.01.01</t>
  </si>
  <si>
    <t>Construcții și instalații Centrul de Asistență Comunitară str. Dobrogea nr.58        Contract de lucrări</t>
  </si>
  <si>
    <t xml:space="preserve"> 45215200-9  45215221-2</t>
  </si>
  <si>
    <t>71319000-7</t>
  </si>
  <si>
    <t>45453000-7</t>
  </si>
  <si>
    <t xml:space="preserve">TOTAL RD 71.01.01  </t>
  </si>
  <si>
    <t>20.01.08</t>
  </si>
  <si>
    <t>TOTAL 20.01.08</t>
  </si>
  <si>
    <t>TOTAL GENERAL</t>
  </si>
  <si>
    <t>Vizat</t>
  </si>
  <si>
    <t>Anexa privind achiziţiile directe</t>
  </si>
  <si>
    <t>68.06.03</t>
  </si>
  <si>
    <t>poz</t>
  </si>
  <si>
    <t xml:space="preserve">  OBIECTUL  ACHIZITIEI   DIRECTE</t>
  </si>
  <si>
    <t xml:space="preserve"> </t>
  </si>
  <si>
    <t>VALOARE CPFA</t>
  </si>
  <si>
    <t>VALOARE CPV</t>
  </si>
  <si>
    <t>VIOLENȚA DOMESTICĂ</t>
  </si>
  <si>
    <t>CARIEREI 139A</t>
  </si>
  <si>
    <t>CENTRUL SERVICII PENTRU PREVENIREA MARGINALIZĂRII SOCIALE</t>
  </si>
  <si>
    <t>DATA ESTIMATĂ PT INIŢIERE</t>
  </si>
  <si>
    <t>DATA ESTIMATĂ PT FINALIZARE</t>
  </si>
  <si>
    <t>Valoare estimată        fără TVA        ( lei )</t>
  </si>
  <si>
    <t>Valoare estimată fără TVA          ( lei )</t>
  </si>
  <si>
    <t>Valoare estimată fără  TVA           ( lei )</t>
  </si>
  <si>
    <t>20.01.01</t>
  </si>
  <si>
    <t>Furnituri de birou</t>
  </si>
  <si>
    <t>30197210-1</t>
  </si>
  <si>
    <t>BUGET LOCAL</t>
  </si>
  <si>
    <t>TOTAL  20.01.01</t>
  </si>
  <si>
    <t>20.01.02</t>
  </si>
  <si>
    <t xml:space="preserve"> Materiale de curățenie</t>
  </si>
  <si>
    <t>39831300-9 39224300-1 39525100-9 19640000-4 39224320-7 39813000-4 24455000-8 39831230-7</t>
  </si>
  <si>
    <t>TOTAL 20.01.02</t>
  </si>
  <si>
    <t xml:space="preserve">20.01.03 </t>
  </si>
  <si>
    <t>ÎNCĂLZIRE, FORŢA MOTRICE, GAZ METAN, ENERGIE ELECTRICĂ</t>
  </si>
  <si>
    <t>09121200-5 09310000-5</t>
  </si>
  <si>
    <t>PRIMĂRIA BRAŞOV</t>
  </si>
  <si>
    <t xml:space="preserve">  TOTAL  20.01.03</t>
  </si>
  <si>
    <t>20.01.04</t>
  </si>
  <si>
    <t>41110000-3</t>
  </si>
  <si>
    <t>SALUBRITATE – transport, colectare deșeu menajer, etc., desfundat, colectat, transport deșeu din canalizări, colectare selectivă</t>
  </si>
  <si>
    <t>90511000-2 90470000-2</t>
  </si>
  <si>
    <t>TOTAL  20.01.04</t>
  </si>
  <si>
    <t>20.01.05</t>
  </si>
  <si>
    <t>Bonuri carburanți</t>
  </si>
  <si>
    <t>09134200-9 09132000-3</t>
  </si>
  <si>
    <t>Motorină grup electrogen,benzina motocositoare,ulei de amestec</t>
  </si>
  <si>
    <t>09134200-9</t>
  </si>
  <si>
    <t xml:space="preserve">                   </t>
  </si>
  <si>
    <t>Lubrefianți (uleiuri)</t>
  </si>
  <si>
    <t>09211100-2</t>
  </si>
  <si>
    <t>TOTAL   20.01.05</t>
  </si>
  <si>
    <t xml:space="preserve">Servicii poștale TVA 0%(trimiteri de toate categ., internă și internațională - simple, recomandate și cu confirmare de primire, etc), alte servicii poștale, căsuță poștală, etc., corespondență) – trimiterile simple și recomandate  </t>
  </si>
  <si>
    <t>64110000-0 64115000-5</t>
  </si>
  <si>
    <t>TAXE POȘTALE AFERENTE MANDATELOR INDEMNIZAȚIILOR PERSOANELOR CU HANDICAP</t>
  </si>
  <si>
    <t>64110000-0</t>
  </si>
  <si>
    <t>CONTRACT ATRIBUIT ÎN 2012</t>
  </si>
  <si>
    <t xml:space="preserve">64210000-8 64212000-5 </t>
  </si>
  <si>
    <t>20.01.09</t>
  </si>
  <si>
    <r>
      <rPr>
        <b/>
        <sz val="10"/>
        <color indexed="64"/>
        <rFont val="Times New Roman"/>
        <family val="1"/>
        <charset val="238"/>
      </rPr>
      <t xml:space="preserve">ALTE MATERIALE CU CARACTER FUNCŢIONAL </t>
    </r>
    <r>
      <rPr>
        <b/>
        <sz val="11"/>
        <color indexed="64"/>
        <rFont val="Times New Roman"/>
        <family val="1"/>
        <charset val="238"/>
      </rPr>
      <t>(Adeverinta  medicală model MS cod 18.1.1, Bilet de trimitere simplu, registru de consultații A4, registru de evidență specială a bolnavilor A4, registru de vaccinări, aviz epidemiologic/ dovada de vaccinare, fișa medicală pt. adulți/copii, fișa de tratament A5, registre de consultații, alte fișe medicale, alte tipuri de formulare și registre, etc)</t>
    </r>
  </si>
  <si>
    <t xml:space="preserve">22800000-8 22810000-1 22900000-9 </t>
  </si>
  <si>
    <t>33751000-9 33711900-6 33711610-6</t>
  </si>
  <si>
    <t>Formulare speciale,   chitanţiere, foi de parcurs, cartoteci, FAZ, registru CFP, etc</t>
  </si>
  <si>
    <t>22440000-6 22814000-9</t>
  </si>
  <si>
    <t>Formulare tipărite  solicitate de serviciile DAS, cărți de vizite, pliante,afișe, fluturași, broșuri,cataloage, etc</t>
  </si>
  <si>
    <t>22458000-5 22462000-6</t>
  </si>
  <si>
    <t>TOTAL  20.01.09</t>
  </si>
  <si>
    <t>ALTE MATERIALE</t>
  </si>
  <si>
    <t>20.01.30</t>
  </si>
  <si>
    <t>18141000-9 33735100-2</t>
  </si>
  <si>
    <t>Cartuşe pentru imprimante, multifuncționale, copiator,cartușe cu toner pentru fax, filme pentru fax</t>
  </si>
  <si>
    <t>30125100-2</t>
  </si>
  <si>
    <t>19</t>
  </si>
  <si>
    <t xml:space="preserve"> ALTE MATERIALE (pt întreținere și înlocuire de ex.:bec, neon, furtun, întrerupător, prize, materiale instalatii, vopsele, pensule, lavabile, chituri, glet, profile, capace WC, sisteme de prindere, dibluri, holșurub, șurub, vas WC, capace, racorduri WC, țevi de diferite mărimi de cupru, PPR, galvanizate, negre, filtre, dedurizare, nipluri, grătar, trafalet, lavoare, garnituri, robineți de toate tipurile, silicon sanitar, silicon universal, cornier, cuie, bride, ștecher, triplu ștecher, starter, prelungitor, racorduri, chei, confecționare chei, etc)</t>
  </si>
  <si>
    <t>31224100-3 44411100-5 31224810-3 31224100-3 44111400-5 44531000-0 44163100-1</t>
  </si>
  <si>
    <t xml:space="preserve">TOTAL 1 </t>
  </si>
  <si>
    <t>20</t>
  </si>
  <si>
    <t>Servicii privind publicarea de anunțuri, anunţuri MO, ziar, etc</t>
  </si>
  <si>
    <t>79341000-7</t>
  </si>
  <si>
    <t>21</t>
  </si>
  <si>
    <t>Servicii și demersuri privind obținerea de autorizații, taxe aferente, avize, notificări, taxe de timbru, taxe timbru fiscal, taxe CNCIR, taxe alte autorizații, etc  pt DAS - sediul central și sediile secundare</t>
  </si>
  <si>
    <t>75100000-7 71631000-0</t>
  </si>
  <si>
    <t>22</t>
  </si>
  <si>
    <t>Abonamente acces și conectare la legislație – Legis, Legis Plus,SA actualizare, etc</t>
  </si>
  <si>
    <t>72540000-2</t>
  </si>
  <si>
    <t>23</t>
  </si>
  <si>
    <t>72700000-7</t>
  </si>
  <si>
    <t>24</t>
  </si>
  <si>
    <t>Mentenanţă, schimb, mat, echipam, dispoz şi accesorii calc+ imprim, reparații, materiale specifice, consumabile, copiatoare reparații, mentenanță, materiale specifice, consumabile, întreținere, alte echipamente</t>
  </si>
  <si>
    <t>50320000-4 50323000-5 30237000-9 50313100-3 50313200-4 30125000-0</t>
  </si>
  <si>
    <t>72540000-2 72611000-6</t>
  </si>
  <si>
    <t>26</t>
  </si>
  <si>
    <t>50610000-4 35121300-1</t>
  </si>
  <si>
    <t>27</t>
  </si>
  <si>
    <t>Casco, RCA, etc, Asigurari, TVA 0%</t>
  </si>
  <si>
    <t>66514110-0 66516100-1</t>
  </si>
  <si>
    <t>28</t>
  </si>
  <si>
    <t>ITP, reparații, verificare, piese de schimb întreținere, taxe auto, revizii, rovignete, materiale auto, materiale pt iarnă auto, acumulatori auto generatoare, alte taxe, taxe RAR, taxe înmatriculare, taxe ANAF, etc</t>
  </si>
  <si>
    <t>71631200-2 75100000-7 50116500-6 34300000-0</t>
  </si>
  <si>
    <t>29</t>
  </si>
  <si>
    <t>50750000-7</t>
  </si>
  <si>
    <t>30</t>
  </si>
  <si>
    <t>Monitorizare, verificare,  verificare instalatii de gaz, materiale specifice întreținere, reparații accidentale,pt. centrale termice pe gaz și electrice, panouri solare, mentenanță, alte taxe</t>
  </si>
  <si>
    <t>45259300-0 42124000-4 45261920-9</t>
  </si>
  <si>
    <t>31</t>
  </si>
  <si>
    <t>Servicii RSVTI</t>
  </si>
  <si>
    <t>50750000-0 45259300-0</t>
  </si>
  <si>
    <t>32</t>
  </si>
  <si>
    <t>Transport elim deşeuri (medicale, periculoase, etc) biologice şi materiale aferente</t>
  </si>
  <si>
    <t>90524400-0</t>
  </si>
  <si>
    <t>33</t>
  </si>
  <si>
    <t>Reparații aparatură medicală, mentenanță, materiale specifice întreținere, etc</t>
  </si>
  <si>
    <t>50421000-2</t>
  </si>
  <si>
    <t>34</t>
  </si>
  <si>
    <t>Verificare stingătoare și alte conexe</t>
  </si>
  <si>
    <t>50413200-5</t>
  </si>
  <si>
    <t>35</t>
  </si>
  <si>
    <t>50883000-8 50532000-3</t>
  </si>
  <si>
    <t>36</t>
  </si>
  <si>
    <t>50433000-9</t>
  </si>
  <si>
    <t>37</t>
  </si>
  <si>
    <t>38</t>
  </si>
  <si>
    <t>Servicii funerare cu materiale aferente</t>
  </si>
  <si>
    <t>98371000-4</t>
  </si>
  <si>
    <t>39</t>
  </si>
  <si>
    <t>79132100-9</t>
  </si>
  <si>
    <t>40</t>
  </si>
  <si>
    <t>50000000-5</t>
  </si>
  <si>
    <t>41</t>
  </si>
  <si>
    <t>ALTE BUNURI ȘI SERVICII</t>
  </si>
  <si>
    <t>TOTAL 2</t>
  </si>
  <si>
    <t>TOTAL 20.01.30</t>
  </si>
  <si>
    <t>20.02</t>
  </si>
  <si>
    <t xml:space="preserve">Reparații curente, reparatii canalizare, ape pluviale cu mate-riale aferente, repara-ţii de necesitate, materiale aferente, reparaţii acoperiş, diverse reparații, alte reparații curente, igienizări, zugrăveli la obiective      </t>
  </si>
  <si>
    <t>TOTAL RD.20.02</t>
  </si>
  <si>
    <t>20.04.01</t>
  </si>
  <si>
    <t>MEDICAMENTE  (TVA 9%)</t>
  </si>
  <si>
    <t>33690000-3</t>
  </si>
  <si>
    <t>TOTAL 20.04.01</t>
  </si>
  <si>
    <t>20.04.02</t>
  </si>
  <si>
    <t xml:space="preserve">33770000-8 33141420-0 33140000-3 </t>
  </si>
  <si>
    <t>33131000-7 33141800-8</t>
  </si>
  <si>
    <t>18143000-3</t>
  </si>
  <si>
    <t>20.04.04</t>
  </si>
  <si>
    <t>24455000-8 33741300-9</t>
  </si>
  <si>
    <t>TOTAL  20.04.04</t>
  </si>
  <si>
    <t>20.05.01</t>
  </si>
  <si>
    <t>Uniforme și echipament</t>
  </si>
  <si>
    <t>18100000-0</t>
  </si>
  <si>
    <t>TOTAL 20.05.01</t>
  </si>
  <si>
    <t>20.05.03</t>
  </si>
  <si>
    <t>Lenjerii, accesorii pat</t>
  </si>
  <si>
    <t>39512000-4</t>
  </si>
  <si>
    <t>TOTAL 20.05.03</t>
  </si>
  <si>
    <t>20.05.30</t>
  </si>
  <si>
    <t>TOTAL RD.20.05.30</t>
  </si>
  <si>
    <t>DEPLASĂRI</t>
  </si>
  <si>
    <t>20.06.01</t>
  </si>
  <si>
    <t>DEPLASĂRI INTERNE</t>
  </si>
  <si>
    <t>TOTAL 20.06.01</t>
  </si>
  <si>
    <t>20.13</t>
  </si>
  <si>
    <t xml:space="preserve">PREGĂTIRE PROFESIONALĂ </t>
  </si>
  <si>
    <t>80570000-0</t>
  </si>
  <si>
    <t>20.14</t>
  </si>
  <si>
    <t xml:space="preserve">PRESTAȚII  MEDICALE </t>
  </si>
  <si>
    <t>85140000-2</t>
  </si>
  <si>
    <t xml:space="preserve">ALTE SERVICII           20.30.30 </t>
  </si>
  <si>
    <t>Servicii de super-vizare externă</t>
  </si>
  <si>
    <t>Servicii juridice</t>
  </si>
  <si>
    <t>79100000-5</t>
  </si>
  <si>
    <t>Servicii notariale</t>
  </si>
  <si>
    <t>72260000-5</t>
  </si>
  <si>
    <t>79100000-5 85121270-6</t>
  </si>
  <si>
    <t>Alte servicii (întreținere și reparații)</t>
  </si>
  <si>
    <t>50532000-3</t>
  </si>
  <si>
    <t>Servicii manipulare mobilier, obiecte mari, pachete, etc</t>
  </si>
  <si>
    <t>63110000-3</t>
  </si>
  <si>
    <t>TOTAL 20.30.30</t>
  </si>
  <si>
    <t>TOTAL   RD 20</t>
  </si>
  <si>
    <t>INVESTIȚII</t>
  </si>
  <si>
    <t>BUGET   LOCAL</t>
  </si>
  <si>
    <t>71356100-9</t>
  </si>
  <si>
    <t xml:space="preserve">Comisioane, taxe, cote legale, costul creditului Centrul de Asistență Comunitară str.Dobrogea nr.58 </t>
  </si>
  <si>
    <t>TOTAL 71.01.01</t>
  </si>
  <si>
    <t>71.01.02</t>
  </si>
  <si>
    <t>TOTAL 71.01.02</t>
  </si>
  <si>
    <t>IMOBILIZĂRI NECORPORALE</t>
  </si>
  <si>
    <t>71.01.30</t>
  </si>
  <si>
    <t>48620000-0</t>
  </si>
  <si>
    <t>TOTAL 71.01.30</t>
  </si>
  <si>
    <t xml:space="preserve">Materiale sanitare </t>
  </si>
  <si>
    <t>Roxana Puchianu</t>
  </si>
  <si>
    <t xml:space="preserve">     Elaborat</t>
  </si>
  <si>
    <t>Mănuși menaj, ochelari de protecție, mănuși rezistente la uzură, etc</t>
  </si>
  <si>
    <t>MARTIE 2024</t>
  </si>
  <si>
    <t>IUNIE 2024</t>
  </si>
  <si>
    <t>APRILIE 2024</t>
  </si>
  <si>
    <t>NOI 2024</t>
  </si>
  <si>
    <t>MAI  2024</t>
  </si>
  <si>
    <t>IUNIE  2024</t>
  </si>
  <si>
    <t>Materiale sanitare - materiale stomatologice</t>
  </si>
  <si>
    <t>Materiale sanitare - echipamente de protecție</t>
  </si>
  <si>
    <t>Servicii de verificare, monitorizare lift, reparații, materiale specifice întreținere și platformă dizabilități CPV</t>
  </si>
  <si>
    <t>Servicii desfumare (trape)</t>
  </si>
  <si>
    <t>Servicii de citire index str.Zizinului nr.144</t>
  </si>
  <si>
    <t>50610000-4</t>
  </si>
  <si>
    <t xml:space="preserve">Alte obiecte inventar DAS </t>
  </si>
  <si>
    <t>30141200-1 30232110-8 32324000-0</t>
  </si>
  <si>
    <t xml:space="preserve">Cheltuieli pentru informare și publicitate  Centrul de Asistență Comunitară str.Dobrogea nr.58 </t>
  </si>
  <si>
    <t xml:space="preserve">Cheltuieli diverse și neprevăzute Centrul de Asistență Comunitară str.Dobrogea nr.58 </t>
  </si>
  <si>
    <t xml:space="preserve">Asistență tehnică Centrul de Asistență Comunitară str.Dobrogea nr.58 </t>
  </si>
  <si>
    <t>71356200-0</t>
  </si>
  <si>
    <t>35121000-8</t>
  </si>
  <si>
    <t>Contract atribuit în anul 2020</t>
  </si>
  <si>
    <t>42</t>
  </si>
  <si>
    <t>43</t>
  </si>
  <si>
    <t xml:space="preserve">                                      DIRECTOR GENERAL ADJUNCT</t>
  </si>
  <si>
    <t xml:space="preserve">             Ordonator de credite</t>
  </si>
  <si>
    <t>Servicii infirmiere și îngrijitori                 Contract de servicii</t>
  </si>
  <si>
    <t>TOTAL 20.04.02</t>
  </si>
  <si>
    <t>PROCEDURĂ PROPRIE</t>
  </si>
  <si>
    <t>Servicii administrare reţele și servicii informatice, servicii administrare, mentenanță, acces program DAS, materiale aferente, etc.</t>
  </si>
  <si>
    <t>79212100-4 </t>
  </si>
  <si>
    <t>85141200-1</t>
  </si>
  <si>
    <t>75200000-8</t>
  </si>
  <si>
    <t xml:space="preserve">Avizat </t>
  </si>
  <si>
    <t>Avizat</t>
  </si>
  <si>
    <t xml:space="preserve">  DAS </t>
  </si>
  <si>
    <t>SAMUI</t>
  </si>
  <si>
    <t>VALOARE DAS</t>
  </si>
  <si>
    <t>Dezinfectanţi pardoseli, suprafețe mobilier, mâini, aparatură medicală, instrumentar medical</t>
  </si>
  <si>
    <t xml:space="preserve">  DAS  </t>
  </si>
  <si>
    <t xml:space="preserve">                   Elaborat</t>
  </si>
  <si>
    <t xml:space="preserve">                                   Vizat</t>
  </si>
  <si>
    <t xml:space="preserve">                                             Ordonator de credite</t>
  </si>
  <si>
    <t>Serviciul Achiziții Publice, Aprovizionare (ind.dos.II.E)</t>
  </si>
  <si>
    <t>Șef Serviciu</t>
  </si>
  <si>
    <t>SEPT  2024</t>
  </si>
  <si>
    <t>CENTRUL DE ZI  SF. NICOLAE</t>
  </si>
  <si>
    <t>CENTRUL SERVICII REZIDENȚIALE   PENTRU PERSOANE VÂRSTNICE</t>
  </si>
  <si>
    <t>PROTECȚIA FAMILIEI ȘI    COPILULUI</t>
  </si>
  <si>
    <t>71520000-9</t>
  </si>
  <si>
    <t xml:space="preserve">Dirigenție de șantier Centrul de Asistență Comunitară str.Dobrogea nr.58 </t>
  </si>
  <si>
    <t>CENTRUL DE ZI     SF. NICOLAE</t>
  </si>
  <si>
    <t xml:space="preserve">      DIRECTOR GENERAL</t>
  </si>
  <si>
    <t xml:space="preserve"> DIRECTOR GENERAL</t>
  </si>
  <si>
    <t xml:space="preserve">  Director General Adjunct</t>
  </si>
  <si>
    <t xml:space="preserve"> Director General Adjunct</t>
  </si>
  <si>
    <t>ALTE MATERIALE ŞI SERVICII CU CARACTER FUNCŢIONAL (săpun lichid cu pompiţă 500ml, hârtie igienică, pastă de dinţi, periuţă de dinţi, cremă de ras, şampon, scutece pt adulţi, etc)</t>
  </si>
  <si>
    <t>CARIEREI</t>
  </si>
  <si>
    <t>Servicii de analize medicale</t>
  </si>
  <si>
    <t>85148000-8</t>
  </si>
  <si>
    <t>Cheltuieli pentru asigurarea utilităților necesare obiectivului de investiții</t>
  </si>
  <si>
    <t>servicii Situații de Urgență  (Întocmirea   documentației   privind   organizarea   activității   în domeniul SU, Monitorizare și consultanță privind realizarea obligațiilor angajatorilor pe linie de situații de urgență) și servicii SSM</t>
  </si>
  <si>
    <t>PROGRAMUL ANUAL AL ACHIZIŢIILOR PUBLICE  PE ANUL 2025 în formă inițială</t>
  </si>
  <si>
    <t xml:space="preserve">   Șef Serviciu Contabilitate, Financiar, Buget</t>
  </si>
  <si>
    <t>MARTIE 2025</t>
  </si>
  <si>
    <t>MARTIE  2025</t>
  </si>
  <si>
    <t>NOI 2025</t>
  </si>
  <si>
    <t>APRILIE    2025</t>
  </si>
  <si>
    <t>MAI 2025</t>
  </si>
  <si>
    <t>IUNIE 2025</t>
  </si>
  <si>
    <t>APRILIE 2025</t>
  </si>
  <si>
    <t>IAN 2025</t>
  </si>
  <si>
    <t>NOI  2025</t>
  </si>
  <si>
    <t>MAI  2025</t>
  </si>
  <si>
    <t>MARTIE   2025</t>
  </si>
  <si>
    <t>IULIE 2025</t>
  </si>
  <si>
    <t>APRILIE  2025</t>
  </si>
  <si>
    <t>Hârtie igienică, săpun lichid, mături toate tipurile, şerveţele de hârtie, baterii, pahare unică folosință, perie WC,  alcooltest, mușama, kit truse sanitare, alte materiale auto etc</t>
  </si>
  <si>
    <t xml:space="preserve">18812200-6 18813200-3 34351100-3 </t>
  </si>
  <si>
    <t xml:space="preserve">  Șef Serviciu Contabilitate, Financiar, Buget</t>
  </si>
  <si>
    <t xml:space="preserve">  APA, CANALIZARE  (TVA 9%)</t>
  </si>
  <si>
    <t xml:space="preserve"> Telefonie fixă/ mobilă, internet, cablu</t>
  </si>
  <si>
    <t xml:space="preserve">Asist şi modif programe de salarii, upgrade, transferări date și alte programe, managementul proceselor de asistență socială ASISOC </t>
  </si>
  <si>
    <t>Servicii mentenanță platformă programare online</t>
  </si>
  <si>
    <t xml:space="preserve">Mentenanță, verificare, reparații accidentale, materiale specifice, întreținere, administrare, sistem antiefracție, sistemele de detecție la incendiu, sistemele de paratrăznet, PRAM, verificare prize la pământ,  etc, verificare instalaţii de joasă şi medie tensiune    </t>
  </si>
  <si>
    <t>Asist/modificări program managerial de doc și servicii - asist soft și modif program contab, upgrade, transfer date și alte prog SICO - FOREXEBUG, programare online, mentenanță servicii suport și implementare program evidență beneficiari beneficii sociale, ConectX</t>
  </si>
  <si>
    <t>Reparații, revizii, întreținere, mentenanță, furnizare piese schimb, verificare periodică obligatorie pentru instalațiile de alarmare la efracție, control acces, supraveghere video pentru sediile DAS, etc</t>
  </si>
  <si>
    <t>Mentenanță platformă dizabilități</t>
  </si>
  <si>
    <t>Servicii închiriere echipamente scanere, software, asistență tehnică de specialitate</t>
  </si>
  <si>
    <t>Mentenanță instalație filtroventilație</t>
  </si>
  <si>
    <t>Servicii de reparații și întreținere - alte, hidranţi, materiale aferente, etc</t>
  </si>
  <si>
    <t>50610000-4 </t>
  </si>
  <si>
    <t>98300000-6</t>
  </si>
  <si>
    <t>65500000-8</t>
  </si>
  <si>
    <t>Contract atribuit în 2024</t>
  </si>
  <si>
    <t xml:space="preserve">Dotări Centrul de Asistență Comunitară str. Dobrogea nr.58    </t>
  </si>
  <si>
    <t>Contract atribuit în anul 2024</t>
  </si>
  <si>
    <t>Documentații de avizare a lucrărilor de investiții sediul Gladiolelor nr.4 Contract de servicii</t>
  </si>
  <si>
    <t>FEB 2025</t>
  </si>
  <si>
    <t>Adina Tampa</t>
  </si>
  <si>
    <t>Asistență tehnică din partea proiectantului pe perioada de execuție a lucrărilor Cantina Socială str.Panselelor nr.23                               Contract de servicii</t>
  </si>
  <si>
    <t>Construcții și instalații Cantina Socială str.Panselelor nr. 23        Contract de lucrări</t>
  </si>
  <si>
    <t>Asistență tehnică din partea proiectantului pe perioada de execuție a lucrărilor  str.Zizinului nr.126C Bloc de locuințe sociale</t>
  </si>
  <si>
    <t>Verificare tehnică de calitate a proiectului tehnic și detaliilor de execuție str.Zizinului nr.126C Bloc de locuințe sociale</t>
  </si>
  <si>
    <t>Documentații tehnice (expertiză tehnică pentru cerința fundamentală Cc, scenariu de securitate la incendiu preliminar, scenariu de securitate la incendiu, documentații tehnice la arhitectură, etc) str.Cariereri nr.139A</t>
  </si>
  <si>
    <t xml:space="preserve">Uscător rufe profesional </t>
  </si>
  <si>
    <t>Mașină de gătit alimentare gaz - sediul Gladiolelor nr.4</t>
  </si>
  <si>
    <t>Aparat aer condiționat  24000 BTU - 3 buc sediul Gladiolelor nr.4</t>
  </si>
  <si>
    <t>Aparat aer condiționat  18000 BTU - 2 buc sediul Gladiolelor nr.4</t>
  </si>
  <si>
    <t>Mașină tocat carne</t>
  </si>
  <si>
    <t>Multifuncțională - sediul Gladiolelor nr.4</t>
  </si>
  <si>
    <t>Autoclav - sediul Gladiolelor nr.4</t>
  </si>
  <si>
    <t>Sistem de acces cu cartelă monitorizat video/electronic sediul Gladiolelor nr.4</t>
  </si>
  <si>
    <t>Server Linux găzduire site sediul Panselelor nr.23</t>
  </si>
  <si>
    <t>Licențe office - 25 buc</t>
  </si>
  <si>
    <t>Certificat SSL (Secure Sockets Layer) abonament anual</t>
  </si>
  <si>
    <t>Licență Acrobat Adobe Reader Pro - abonament anual</t>
  </si>
  <si>
    <t>Licență Zoom Business Plus - abonament anual</t>
  </si>
  <si>
    <t>Licență Canva Pro - abonament anual</t>
  </si>
  <si>
    <t>Licență sistem operare - 25 buc</t>
  </si>
  <si>
    <t>39713210-8</t>
  </si>
  <si>
    <t>39717200-3</t>
  </si>
  <si>
    <t>39721000-2</t>
  </si>
  <si>
    <t>39312100-3</t>
  </si>
  <si>
    <t>30232110-8</t>
  </si>
  <si>
    <t>33191000-5</t>
  </si>
  <si>
    <t>48820000-2</t>
  </si>
  <si>
    <t>DEPLASĂRI EXTERNE</t>
  </si>
  <si>
    <t>60000000-8</t>
  </si>
  <si>
    <t>DEC 2025</t>
  </si>
  <si>
    <t>75251110-4  71521000-6</t>
  </si>
  <si>
    <t>Servicii de verificare metrologică și alte conexe</t>
  </si>
  <si>
    <t>Servicii analize laborator, probe alimentare, apă potabilă</t>
  </si>
  <si>
    <t>Servicii reparații instalații aer condiționat</t>
  </si>
  <si>
    <t>Servicii montaj instalații aer condiționat</t>
  </si>
  <si>
    <t>Servicii montaj aparatură profesională bloc alimentar și spălătorie</t>
  </si>
  <si>
    <t>Servicii de reparații și mentenanță aparatură profesională bloc alimentar și spălătorie, aparatură electrică, electrocasnică  materiale specifice întreținere aparatură electrică, electrocasnică, de bucătărie, spălătorie, etc, alte aparaturi și instalații, etc</t>
  </si>
  <si>
    <t>Servicii întreținere bazin și  materiale specifice</t>
  </si>
  <si>
    <t>Servicii administrare și mentenanță site instituție</t>
  </si>
  <si>
    <t>Servicii certificate electronice de tip cloud și de tip token</t>
  </si>
  <si>
    <t>Servicii de audit intern</t>
  </si>
  <si>
    <t>Servicii de distrugere documente arhivă</t>
  </si>
  <si>
    <t>79930000-2</t>
  </si>
  <si>
    <t>Servicii socio-medicale (expertiză  medico-legală, analize medicale pentru intrarea în colectivitate)</t>
  </si>
  <si>
    <t>Servicii de catering         Contract de servicii</t>
  </si>
  <si>
    <t>Servicii organizare excursii și tabere</t>
  </si>
  <si>
    <t>Servicii recreative și de socializare</t>
  </si>
  <si>
    <t>55243000-5</t>
  </si>
  <si>
    <t xml:space="preserve">Servicii asistență juridică, psihologică pentru victimele violenței domestice </t>
  </si>
  <si>
    <t>TOTAL 3</t>
  </si>
  <si>
    <t>AUG 2025</t>
  </si>
  <si>
    <t>SEPT 2025</t>
  </si>
  <si>
    <t>AUGUST 2025</t>
  </si>
  <si>
    <t>SEPT  2025</t>
  </si>
  <si>
    <t>92512100-4</t>
  </si>
  <si>
    <t>72610000-9</t>
  </si>
  <si>
    <t>51110000-6</t>
  </si>
  <si>
    <t>50730000-1</t>
  </si>
  <si>
    <t>71610000-7</t>
  </si>
  <si>
    <t>25</t>
  </si>
  <si>
    <t>44</t>
  </si>
  <si>
    <t>45300000-0</t>
  </si>
  <si>
    <t>79341000-6</t>
  </si>
  <si>
    <t xml:space="preserve"> 79930000-2 45215200-9  45215221-2</t>
  </si>
  <si>
    <t>Contract atribuit în anul 2023</t>
  </si>
  <si>
    <t>Construcții și instalații - reabilitare str.Zizinului nr.126C Bloc de locuințe sociale   Contract de lucrări</t>
  </si>
  <si>
    <t>IULIE  2024</t>
  </si>
  <si>
    <t>Nr. 51/150490/(R8362)5333 din 23.12.2024</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</si>
</sst>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0"/>
      <color theme="1"/>
      <name val="Arial"/>
    </font>
    <font>
      <sz val="11.5"/>
      <color indexed="64"/>
      <name val="Times New Roman"/>
      <family val="1"/>
      <charset val="238"/>
    </font>
    <font>
      <b/>
      <sz val="11.5"/>
      <color indexed="64"/>
      <name val="Times New Roman"/>
      <family val="1"/>
      <charset val="238"/>
    </font>
    <font>
      <sz val="14"/>
      <color indexed="64"/>
      <name val="Times New Roman"/>
      <family val="1"/>
      <charset val="238"/>
    </font>
    <font>
      <b/>
      <sz val="14"/>
      <color indexed="64"/>
      <name val="Times New Roman"/>
      <family val="1"/>
      <charset val="238"/>
    </font>
    <font>
      <b/>
      <sz val="16"/>
      <color indexed="64"/>
      <name val="Times New Roman"/>
      <family val="1"/>
      <charset val="238"/>
    </font>
    <font>
      <b/>
      <sz val="12"/>
      <color indexed="64"/>
      <name val="Times New Roman"/>
      <family val="1"/>
      <charset val="238"/>
    </font>
    <font>
      <b/>
      <sz val="11"/>
      <color indexed="64"/>
      <name val="Times New Roman"/>
      <family val="1"/>
      <charset val="238"/>
    </font>
    <font>
      <b/>
      <sz val="12"/>
      <name val="Times New Roman"/>
      <family val="1"/>
      <charset val="238"/>
    </font>
    <font>
      <sz val="11.5"/>
      <color rgb="FFFF3333"/>
      <name val="Times New Roman"/>
      <family val="1"/>
      <charset val="238"/>
    </font>
    <font>
      <b/>
      <sz val="12"/>
      <color rgb="FFFF3333"/>
      <name val="Times New Roman"/>
      <family val="1"/>
      <charset val="238"/>
    </font>
    <font>
      <b/>
      <sz val="11.5"/>
      <color rgb="FFFF3333"/>
      <name val="Times New Roman"/>
      <family val="1"/>
      <charset val="238"/>
    </font>
    <font>
      <sz val="12"/>
      <color indexed="64"/>
      <name val="Times New Roman"/>
      <family val="1"/>
      <charset val="238"/>
    </font>
    <font>
      <sz val="12"/>
      <name val="Times New Roman"/>
      <family val="1"/>
      <charset val="238"/>
    </font>
    <font>
      <b/>
      <sz val="11.5"/>
      <name val="Times New Roman"/>
      <family val="1"/>
      <charset val="238"/>
    </font>
    <font>
      <b/>
      <sz val="10"/>
      <color indexed="64"/>
      <name val="Times New Roman"/>
      <family val="1"/>
      <charset val="238"/>
    </font>
    <font>
      <b/>
      <sz val="10"/>
      <name val="Times New Roman"/>
      <family val="1"/>
      <charset val="238"/>
    </font>
    <font>
      <b/>
      <sz val="11"/>
      <name val="Times New Roman"/>
      <family val="1"/>
      <charset val="238"/>
    </font>
    <font>
      <sz val="12"/>
      <color rgb="FFFF3333"/>
      <name val="Times New Roman"/>
      <family val="1"/>
      <charset val="238"/>
    </font>
    <font>
      <b/>
      <sz val="10"/>
      <color indexed="2"/>
      <name val="Times New Roman"/>
      <family val="1"/>
      <charset val="238"/>
    </font>
    <font>
      <b/>
      <sz val="12"/>
      <name val="Times New Roman"/>
      <family val="1"/>
      <charset val="238"/>
    </font>
    <font>
      <b/>
      <sz val="12"/>
      <color indexed="64"/>
      <name val="Times New Roman"/>
      <family val="1"/>
      <charset val="238"/>
    </font>
    <font>
      <sz val="10"/>
      <color theme="1"/>
      <name val="Arial"/>
      <family val="2"/>
      <charset val="238"/>
    </font>
    <font>
      <b/>
      <sz val="11"/>
      <color theme="1"/>
      <name val="Times New Roman"/>
      <family val="1"/>
      <charset val="238"/>
    </font>
    <font>
      <sz val="11"/>
      <color indexed="64"/>
      <name val="Times New Roman"/>
      <family val="1"/>
      <charset val="238"/>
    </font>
    <font>
      <b/>
      <sz val="11"/>
      <color rgb="FF333333"/>
      <name val="Arial"/>
      <family val="2"/>
      <charset val="238"/>
    </font>
    <font>
      <b/>
      <sz val="12"/>
      <color rgb="FF333333"/>
      <name val="Times New Roman"/>
      <family val="1"/>
      <charset val="238"/>
    </font>
  </fonts>
  <fills count="4">
    <fill>
      <patternFill patternType="none"/>
    </fill>
    <fill>
      <patternFill patternType="gray125"/>
    </fill>
    <fill>
      <patternFill patternType="solid">
        <fgColor indexed="65"/>
        <bgColor indexed="26"/>
      </patternFill>
    </fill>
    <fill>
      <patternFill patternType="solid">
        <fgColor theme="0"/>
        <bgColor indexed="64"/>
      </patternFill>
    </fill>
  </fills>
  <borders count="43">
    <border>
      <left/>
      <right/>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rgb="FF1F1C1B"/>
      </bottom>
      <diagonal/>
    </border>
    <border>
      <left style="medium">
        <color auto="1"/>
      </left>
      <right/>
      <top style="medium">
        <color auto="1"/>
      </top>
      <bottom style="medium">
        <color rgb="FF1F1C1B"/>
      </bottom>
      <diagonal/>
    </border>
    <border>
      <left style="medium">
        <color auto="1"/>
      </left>
      <right style="medium">
        <color rgb="FF1F1C1B"/>
      </right>
      <top style="medium">
        <color auto="1"/>
      </top>
      <bottom/>
      <diagonal/>
    </border>
    <border>
      <left/>
      <right style="medium">
        <color rgb="FF1F1C1B"/>
      </right>
      <top style="medium">
        <color auto="1"/>
      </top>
      <bottom/>
      <diagonal/>
    </border>
    <border>
      <left style="medium">
        <color rgb="FF1F1C1B"/>
      </left>
      <right style="medium">
        <color rgb="FF1F1C1B"/>
      </right>
      <top style="medium">
        <color auto="1"/>
      </top>
      <bottom/>
      <diagonal/>
    </border>
    <border>
      <left/>
      <right/>
      <top style="medium">
        <color auto="1"/>
      </top>
      <bottom/>
      <diagonal/>
    </border>
    <border>
      <left style="medium">
        <color auto="1"/>
      </left>
      <right style="medium">
        <color rgb="FF1F1C1B"/>
      </right>
      <top style="medium">
        <color auto="1"/>
      </top>
      <bottom style="medium">
        <color rgb="FF1F1C1B"/>
      </bottom>
      <diagonal/>
    </border>
    <border>
      <left style="medium">
        <color rgb="FF1F1C1B"/>
      </left>
      <right style="medium">
        <color auto="1"/>
      </right>
      <top style="medium">
        <color auto="1"/>
      </top>
      <bottom/>
      <diagonal/>
    </border>
    <border>
      <left/>
      <right style="medium">
        <color auto="1"/>
      </right>
      <top style="medium">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medium">
        <color rgb="FF1F1C1B"/>
      </top>
      <bottom/>
      <diagonal/>
    </border>
    <border>
      <left style="medium">
        <color auto="1"/>
      </left>
      <right style="thin">
        <color auto="1"/>
      </right>
      <top style="medium">
        <color rgb="FF1F1C1B"/>
      </top>
      <bottom/>
      <diagonal/>
    </border>
    <border>
      <left style="medium">
        <color auto="1"/>
      </left>
      <right/>
      <top style="medium">
        <color auto="1"/>
      </top>
      <bottom/>
      <diagonal/>
    </border>
    <border>
      <left style="medium">
        <color auto="1"/>
      </left>
      <right style="medium">
        <color rgb="FF1F1C1B"/>
      </right>
      <top style="medium">
        <color rgb="FF1F1C1B"/>
      </top>
      <bottom/>
      <diagonal/>
    </border>
    <border>
      <left style="medium">
        <color rgb="FF1F1C1B"/>
      </left>
      <right style="medium">
        <color auto="1"/>
      </right>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right/>
      <top style="medium">
        <color auto="1"/>
      </top>
      <bottom style="medium">
        <color auto="1"/>
      </bottom>
      <diagonal/>
    </border>
    <border>
      <left/>
      <right style="thin">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thin">
        <color auto="1"/>
      </left>
      <right style="medium">
        <color auto="1"/>
      </right>
      <top/>
      <bottom/>
      <diagonal/>
    </border>
    <border>
      <left style="medium">
        <color rgb="FF1F1C1B"/>
      </left>
      <right/>
      <top style="medium">
        <color auto="1"/>
      </top>
      <bottom style="medium">
        <color auto="1"/>
      </bottom>
      <diagonal/>
    </border>
    <border>
      <left/>
      <right style="medium">
        <color rgb="FF1F1C1B"/>
      </right>
      <top style="medium">
        <color auto="1"/>
      </top>
      <bottom style="medium">
        <color auto="1"/>
      </bottom>
      <diagonal/>
    </border>
    <border>
      <left style="medium">
        <color rgb="FF1F1C1B"/>
      </left>
      <right style="medium">
        <color auto="1"/>
      </right>
      <top style="medium">
        <color auto="1"/>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thin">
        <color rgb="FF1F1C1B"/>
      </right>
      <top style="medium">
        <color auto="1"/>
      </top>
      <bottom style="medium">
        <color auto="1"/>
      </bottom>
      <diagonal/>
    </border>
    <border>
      <left style="medium">
        <color rgb="FF1F1C1B"/>
      </left>
      <right style="thin">
        <color rgb="FF1F1C1B"/>
      </right>
      <top style="medium">
        <color auto="1"/>
      </top>
      <bottom style="medium">
        <color auto="1"/>
      </bottom>
      <diagonal/>
    </border>
    <border>
      <left style="medium">
        <color rgb="FF1F1C1B"/>
      </left>
      <right style="medium">
        <color rgb="FF1F1C1B"/>
      </right>
      <top/>
      <bottom/>
      <diagonal/>
    </border>
    <border>
      <left/>
      <right style="medium">
        <color rgb="FF1F1C1B"/>
      </right>
      <top/>
      <bottom/>
      <diagonal/>
    </border>
    <border>
      <left style="medium">
        <color rgb="FF1F1C1B"/>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s>
  <cellStyleXfs count="1">
    <xf numFmtId="0" fontId="0" fillId="0" borderId="0"/>
  </cellStyleXfs>
  <cellXfs count="410">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vertical="center" wrapText="1"/>
    </xf>
    <xf numFmtId="0" fontId="2" fillId="0" borderId="0" xfId="0" applyFont="1" applyAlignment="1">
      <alignment horizontal="center" vertical="center" wrapText="1"/>
    </xf>
    <xf numFmtId="0" fontId="2" fillId="0" borderId="1" xfId="0" applyFont="1" applyBorder="1" applyAlignment="1">
      <alignment horizontal="right" vertical="center"/>
    </xf>
    <xf numFmtId="0" fontId="2" fillId="0" borderId="0" xfId="0" applyFont="1" applyAlignment="1">
      <alignment horizontal="right" vertical="center"/>
    </xf>
    <xf numFmtId="0" fontId="1"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left" vertical="center" wrapText="1"/>
    </xf>
    <xf numFmtId="0" fontId="4" fillId="0" borderId="0" xfId="0" applyFont="1" applyAlignment="1">
      <alignment horizontal="left" vertical="center"/>
    </xf>
    <xf numFmtId="0" fontId="3"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wrapText="1"/>
    </xf>
    <xf numFmtId="49" fontId="2" fillId="0" borderId="0" xfId="0" applyNumberFormat="1" applyFont="1" applyAlignment="1">
      <alignment horizontal="center" vertical="center"/>
    </xf>
    <xf numFmtId="0" fontId="2" fillId="0" borderId="0" xfId="0" applyFont="1" applyAlignment="1">
      <alignment horizontal="center" vertical="center" textRotation="90"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textRotation="90" wrapText="1"/>
    </xf>
    <xf numFmtId="0" fontId="6" fillId="0" borderId="11" xfId="0" applyFont="1" applyBorder="1" applyAlignment="1">
      <alignment horizontal="center" vertical="center" textRotation="90" wrapText="1"/>
    </xf>
    <xf numFmtId="0" fontId="6" fillId="0" borderId="12" xfId="0" applyFont="1" applyBorder="1" applyAlignment="1">
      <alignment horizontal="center" vertical="center" textRotation="90" wrapText="1"/>
    </xf>
    <xf numFmtId="0" fontId="6" fillId="0" borderId="7" xfId="0" applyFont="1" applyBorder="1" applyAlignment="1">
      <alignment horizontal="center" vertical="center" textRotation="90" wrapText="1"/>
    </xf>
    <xf numFmtId="0" fontId="7" fillId="0" borderId="4" xfId="0" applyFont="1" applyBorder="1" applyAlignment="1">
      <alignment horizontal="center" vertical="center" textRotation="90" wrapText="1"/>
    </xf>
    <xf numFmtId="0" fontId="6" fillId="0" borderId="13" xfId="0" applyFont="1" applyBorder="1" applyAlignment="1">
      <alignment horizontal="center" vertical="center" textRotation="90" wrapText="1"/>
    </xf>
    <xf numFmtId="0" fontId="6" fillId="0" borderId="17"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20" xfId="0" applyFont="1" applyBorder="1" applyAlignment="1">
      <alignment horizontal="center" vertical="center"/>
    </xf>
    <xf numFmtId="0" fontId="6" fillId="0" borderId="13" xfId="0" applyFont="1" applyBorder="1" applyAlignment="1">
      <alignment horizontal="center" vertical="center" wrapText="1"/>
    </xf>
    <xf numFmtId="0" fontId="1" fillId="0" borderId="25" xfId="0" applyFont="1" applyBorder="1" applyAlignment="1">
      <alignment horizontal="center" vertical="center"/>
    </xf>
    <xf numFmtId="0" fontId="6" fillId="0" borderId="4" xfId="0" applyFont="1" applyBorder="1" applyAlignment="1">
      <alignment horizontal="center" vertical="center" wrapText="1"/>
    </xf>
    <xf numFmtId="0" fontId="6" fillId="0" borderId="25" xfId="0" applyFont="1" applyBorder="1" applyAlignment="1">
      <alignment horizontal="center" vertical="center" textRotation="90" wrapText="1"/>
    </xf>
    <xf numFmtId="0" fontId="6" fillId="0" borderId="2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26" xfId="0" applyFont="1" applyBorder="1" applyAlignment="1">
      <alignment horizontal="center" vertical="center"/>
    </xf>
    <xf numFmtId="0" fontId="6" fillId="0" borderId="4" xfId="0" applyFont="1" applyBorder="1" applyAlignment="1">
      <alignment horizontal="center" vertical="center" textRotation="90" wrapText="1"/>
    </xf>
    <xf numFmtId="0" fontId="6" fillId="0" borderId="5" xfId="0" applyFont="1" applyBorder="1" applyAlignment="1">
      <alignment horizontal="center" vertical="center" textRotation="90" wrapText="1"/>
    </xf>
    <xf numFmtId="0" fontId="7" fillId="0" borderId="5" xfId="0" applyFont="1" applyBorder="1" applyAlignment="1">
      <alignment horizontal="center" vertical="center" textRotation="90" wrapText="1"/>
    </xf>
    <xf numFmtId="0" fontId="1" fillId="0" borderId="0" xfId="0" applyFont="1" applyAlignment="1">
      <alignment horizontal="center" vertical="center" wrapText="1"/>
    </xf>
    <xf numFmtId="0" fontId="6" fillId="0" borderId="4" xfId="0" applyFont="1" applyBorder="1" applyAlignment="1">
      <alignment horizontal="left" vertical="center" wrapText="1"/>
    </xf>
    <xf numFmtId="0" fontId="8" fillId="0" borderId="4" xfId="0" applyFont="1" applyBorder="1" applyAlignment="1">
      <alignment horizontal="center" vertical="center"/>
    </xf>
    <xf numFmtId="0" fontId="8" fillId="0" borderId="0" xfId="0" applyFont="1" applyAlignment="1">
      <alignment horizontal="center" vertical="center"/>
    </xf>
    <xf numFmtId="2" fontId="8" fillId="0" borderId="4" xfId="0" applyNumberFormat="1" applyFont="1" applyBorder="1" applyAlignment="1">
      <alignment horizontal="center" vertical="center"/>
    </xf>
    <xf numFmtId="2" fontId="8" fillId="0" borderId="27" xfId="0" applyNumberFormat="1" applyFont="1" applyBorder="1" applyAlignment="1">
      <alignment horizontal="center" vertical="center" wrapText="1"/>
    </xf>
    <xf numFmtId="49" fontId="6" fillId="0" borderId="7" xfId="0" applyNumberFormat="1" applyFont="1" applyBorder="1" applyAlignment="1">
      <alignment horizontal="center" vertical="center" textRotation="90" wrapText="1"/>
    </xf>
    <xf numFmtId="49" fontId="6" fillId="0" borderId="4" xfId="0" applyNumberFormat="1" applyFont="1" applyBorder="1" applyAlignment="1">
      <alignment horizontal="center" vertical="center" textRotation="90" wrapText="1"/>
    </xf>
    <xf numFmtId="49" fontId="6" fillId="0" borderId="28"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0" fontId="6" fillId="0" borderId="29" xfId="0" applyFont="1" applyBorder="1" applyAlignment="1">
      <alignment horizontal="center" vertical="center" textRotation="90"/>
    </xf>
    <xf numFmtId="0" fontId="9" fillId="0" borderId="0" xfId="0" applyFont="1" applyAlignment="1">
      <alignment vertical="center"/>
    </xf>
    <xf numFmtId="0" fontId="6" fillId="0" borderId="17" xfId="0" applyFont="1" applyBorder="1" applyAlignment="1">
      <alignment horizontal="center" vertical="center"/>
    </xf>
    <xf numFmtId="0" fontId="6" fillId="0" borderId="25" xfId="0" applyFont="1" applyBorder="1" applyAlignment="1">
      <alignment vertical="center" wrapText="1"/>
    </xf>
    <xf numFmtId="0" fontId="6" fillId="0" borderId="30" xfId="0" applyFont="1" applyBorder="1" applyAlignment="1">
      <alignment horizontal="center" vertical="center" wrapText="1"/>
    </xf>
    <xf numFmtId="0" fontId="8" fillId="0" borderId="3" xfId="0" applyFont="1" applyBorder="1" applyAlignment="1">
      <alignment horizontal="center" vertical="center"/>
    </xf>
    <xf numFmtId="2" fontId="8" fillId="0" borderId="3"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31" xfId="0" applyNumberFormat="1" applyFont="1" applyBorder="1" applyAlignment="1">
      <alignment horizontal="center" vertical="center"/>
    </xf>
    <xf numFmtId="0" fontId="6" fillId="0" borderId="32" xfId="0" applyFont="1" applyBorder="1" applyAlignment="1">
      <alignment vertical="center" wrapText="1"/>
    </xf>
    <xf numFmtId="0" fontId="10" fillId="0" borderId="5" xfId="0" applyFont="1" applyBorder="1" applyAlignment="1">
      <alignment vertical="center"/>
    </xf>
    <xf numFmtId="0" fontId="11" fillId="0" borderId="0" xfId="0" applyFont="1" applyAlignment="1">
      <alignment vertical="center"/>
    </xf>
    <xf numFmtId="0" fontId="6" fillId="0" borderId="4" xfId="0" applyFont="1" applyBorder="1" applyAlignment="1">
      <alignment vertical="center" wrapText="1"/>
    </xf>
    <xf numFmtId="0" fontId="8" fillId="0" borderId="2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xf>
    <xf numFmtId="2" fontId="6" fillId="0" borderId="31" xfId="0" applyNumberFormat="1" applyFont="1" applyBorder="1" applyAlignment="1">
      <alignment horizontal="center" vertical="center" wrapText="1"/>
    </xf>
    <xf numFmtId="0" fontId="6" fillId="0" borderId="4" xfId="0" applyFont="1" applyBorder="1" applyAlignment="1">
      <alignment horizontal="center" vertical="center" textRotation="90"/>
    </xf>
    <xf numFmtId="0" fontId="6" fillId="0" borderId="33" xfId="0" applyFont="1" applyBorder="1" applyAlignment="1">
      <alignment horizontal="center" vertical="center" textRotation="90" wrapText="1"/>
    </xf>
    <xf numFmtId="0" fontId="6" fillId="0" borderId="5" xfId="0" applyFont="1" applyBorder="1" applyAlignment="1">
      <alignment vertical="center" wrapText="1"/>
    </xf>
    <xf numFmtId="49" fontId="6" fillId="0" borderId="22" xfId="0" applyNumberFormat="1" applyFont="1" applyBorder="1" applyAlignment="1">
      <alignment horizontal="center" vertical="center" wrapText="1"/>
    </xf>
    <xf numFmtId="2" fontId="6" fillId="0" borderId="25" xfId="0" applyNumberFormat="1" applyFont="1" applyBorder="1" applyAlignment="1">
      <alignment horizontal="center" vertical="center" wrapText="1"/>
    </xf>
    <xf numFmtId="0" fontId="6" fillId="0" borderId="34" xfId="0" applyFont="1" applyBorder="1" applyAlignment="1">
      <alignment horizontal="center" vertical="center"/>
    </xf>
    <xf numFmtId="0" fontId="8" fillId="0" borderId="25" xfId="0" applyFont="1" applyBorder="1" applyAlignment="1">
      <alignment horizontal="center" vertical="center"/>
    </xf>
    <xf numFmtId="0" fontId="8" fillId="0" borderId="4" xfId="0" applyFont="1" applyBorder="1" applyAlignment="1">
      <alignment horizontal="center" vertical="center" textRotation="90"/>
    </xf>
    <xf numFmtId="2" fontId="8" fillId="0" borderId="25" xfId="0" applyNumberFormat="1" applyFont="1" applyBorder="1" applyAlignment="1">
      <alignment horizontal="center" vertical="center"/>
    </xf>
    <xf numFmtId="0" fontId="6" fillId="0" borderId="17" xfId="0" applyFont="1" applyBorder="1" applyAlignment="1">
      <alignment horizontal="center" vertical="center" textRotation="90"/>
    </xf>
    <xf numFmtId="0" fontId="8" fillId="0" borderId="17" xfId="0" applyFont="1" applyBorder="1" applyAlignment="1">
      <alignment horizontal="center" vertical="center"/>
    </xf>
    <xf numFmtId="0" fontId="8" fillId="0" borderId="13" xfId="0" applyFont="1" applyBorder="1" applyAlignment="1">
      <alignment horizontal="center" vertical="center" wrapText="1"/>
    </xf>
    <xf numFmtId="49" fontId="6" fillId="0" borderId="31" xfId="0" applyNumberFormat="1" applyFont="1" applyBorder="1" applyAlignment="1">
      <alignment horizontal="center" vertical="center" wrapText="1"/>
    </xf>
    <xf numFmtId="0" fontId="8" fillId="0" borderId="35" xfId="0" applyFont="1" applyBorder="1" applyAlignment="1">
      <alignment horizontal="center" vertical="center"/>
    </xf>
    <xf numFmtId="0" fontId="8" fillId="0" borderId="3" xfId="0" applyFont="1" applyBorder="1" applyAlignment="1">
      <alignment horizontal="center" vertical="center" wrapText="1"/>
    </xf>
    <xf numFmtId="2" fontId="6" fillId="0" borderId="3" xfId="0" applyNumberFormat="1" applyFont="1" applyBorder="1" applyAlignment="1">
      <alignment horizontal="center" vertical="center" wrapText="1"/>
    </xf>
    <xf numFmtId="0" fontId="1" fillId="0" borderId="25" xfId="0" applyFont="1" applyBorder="1" applyAlignment="1">
      <alignment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1" fontId="8" fillId="0" borderId="3" xfId="0" applyNumberFormat="1" applyFont="1" applyBorder="1" applyAlignment="1">
      <alignment horizontal="center" vertical="center"/>
    </xf>
    <xf numFmtId="0" fontId="6" fillId="0" borderId="4" xfId="0" applyFont="1" applyBorder="1" applyAlignment="1">
      <alignment vertical="center"/>
    </xf>
    <xf numFmtId="0" fontId="6" fillId="0" borderId="31" xfId="0" applyFont="1" applyBorder="1" applyAlignment="1">
      <alignment vertical="center"/>
    </xf>
    <xf numFmtId="0" fontId="6" fillId="0" borderId="22" xfId="0" applyFont="1" applyBorder="1" applyAlignment="1">
      <alignment vertical="center"/>
    </xf>
    <xf numFmtId="0" fontId="6" fillId="0" borderId="17" xfId="0" applyFont="1" applyBorder="1" applyAlignment="1">
      <alignment vertical="center"/>
    </xf>
    <xf numFmtId="0" fontId="6" fillId="0" borderId="33" xfId="0" applyFont="1" applyBorder="1" applyAlignment="1">
      <alignment vertical="center"/>
    </xf>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Alignment="1">
      <alignment horizontal="center"/>
    </xf>
    <xf numFmtId="0" fontId="12" fillId="0" borderId="0" xfId="0" applyFont="1" applyAlignment="1">
      <alignment vertical="center"/>
    </xf>
    <xf numFmtId="0" fontId="13" fillId="0" borderId="0" xfId="0" applyFont="1"/>
    <xf numFmtId="0" fontId="2" fillId="0" borderId="0" xfId="0" applyFont="1"/>
    <xf numFmtId="0" fontId="14" fillId="0" borderId="0" xfId="0" applyFont="1"/>
    <xf numFmtId="0" fontId="12" fillId="0" borderId="0" xfId="0" applyFont="1" applyAlignment="1">
      <alignment horizontal="center" vertical="center"/>
    </xf>
    <xf numFmtId="0" fontId="12" fillId="0" borderId="0" xfId="0" applyFont="1" applyAlignment="1">
      <alignment vertical="center" wrapText="1"/>
    </xf>
    <xf numFmtId="49" fontId="12" fillId="0" borderId="0" xfId="0" applyNumberFormat="1" applyFont="1" applyAlignment="1">
      <alignment vertical="center"/>
    </xf>
    <xf numFmtId="0" fontId="5" fillId="0" borderId="0" xfId="0" applyFont="1" applyAlignment="1">
      <alignment horizontal="center" vertical="center" wrapText="1"/>
    </xf>
    <xf numFmtId="0" fontId="6" fillId="0" borderId="5" xfId="0" applyFont="1" applyBorder="1" applyAlignment="1">
      <alignment vertical="center"/>
    </xf>
    <xf numFmtId="0" fontId="6" fillId="0" borderId="5" xfId="0" applyFont="1" applyBorder="1" applyAlignment="1">
      <alignment horizontal="center" vertical="center"/>
    </xf>
    <xf numFmtId="0" fontId="7" fillId="0" borderId="3" xfId="0" applyFont="1" applyBorder="1" applyAlignment="1">
      <alignment horizontal="center" vertical="center"/>
    </xf>
    <xf numFmtId="0" fontId="6" fillId="0" borderId="3" xfId="0" applyFont="1" applyBorder="1" applyAlignment="1">
      <alignment horizontal="center" vertical="center"/>
    </xf>
    <xf numFmtId="49" fontId="6" fillId="0" borderId="0" xfId="0" applyNumberFormat="1" applyFont="1" applyAlignment="1">
      <alignment horizontal="center" vertical="center"/>
    </xf>
    <xf numFmtId="0" fontId="6" fillId="0" borderId="0" xfId="0" applyFont="1" applyAlignment="1">
      <alignment horizontal="center" vertical="center" textRotation="90" wrapText="1"/>
    </xf>
    <xf numFmtId="0" fontId="6" fillId="0" borderId="38" xfId="0" applyFont="1" applyBorder="1" applyAlignment="1">
      <alignment horizontal="center" vertical="center" textRotation="90" wrapText="1"/>
    </xf>
    <xf numFmtId="0" fontId="6" fillId="0" borderId="39" xfId="0" applyFont="1" applyBorder="1" applyAlignment="1">
      <alignment horizontal="center" vertical="center" textRotation="90" wrapText="1"/>
    </xf>
    <xf numFmtId="0" fontId="6" fillId="0" borderId="40" xfId="0" applyFont="1" applyBorder="1" applyAlignment="1">
      <alignment horizontal="center" vertical="center" textRotation="90" wrapText="1"/>
    </xf>
    <xf numFmtId="0" fontId="15" fillId="0" borderId="7" xfId="0" applyFont="1" applyBorder="1" applyAlignment="1">
      <alignment horizontal="center" vertical="center" textRotation="90" wrapText="1"/>
    </xf>
    <xf numFmtId="0" fontId="15" fillId="0" borderId="4" xfId="0" applyFont="1" applyBorder="1" applyAlignment="1">
      <alignment horizontal="center" vertical="center" textRotation="90" wrapText="1"/>
    </xf>
    <xf numFmtId="0" fontId="15" fillId="0" borderId="13" xfId="0" applyFont="1" applyBorder="1" applyAlignment="1">
      <alignment horizontal="center" vertical="center" textRotation="90" wrapText="1"/>
    </xf>
    <xf numFmtId="0" fontId="6" fillId="0" borderId="9" xfId="0" applyFont="1" applyBorder="1" applyAlignment="1">
      <alignment horizontal="center" vertical="center" textRotation="90" wrapText="1"/>
    </xf>
    <xf numFmtId="0" fontId="12" fillId="0" borderId="25" xfId="0" applyFont="1" applyBorder="1" applyAlignment="1">
      <alignment vertical="center"/>
    </xf>
    <xf numFmtId="0" fontId="7" fillId="0" borderId="4" xfId="0" applyFont="1" applyBorder="1" applyAlignment="1">
      <alignment horizontal="center" vertical="center" wrapText="1"/>
    </xf>
    <xf numFmtId="0" fontId="16" fillId="0" borderId="4" xfId="0" applyFont="1" applyBorder="1"/>
    <xf numFmtId="49" fontId="16" fillId="0" borderId="4" xfId="0" applyNumberFormat="1" applyFont="1" applyBorder="1" applyAlignment="1">
      <alignment horizontal="center" vertical="center"/>
    </xf>
    <xf numFmtId="49" fontId="7" fillId="0" borderId="4" xfId="0" applyNumberFormat="1" applyFont="1" applyBorder="1" applyAlignment="1">
      <alignment horizontal="center" vertical="center"/>
    </xf>
    <xf numFmtId="2" fontId="16" fillId="0" borderId="4"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0" fontId="12" fillId="0" borderId="41" xfId="0" applyFont="1" applyBorder="1" applyAlignment="1">
      <alignment vertical="center"/>
    </xf>
    <xf numFmtId="49" fontId="17" fillId="0" borderId="4" xfId="0" applyNumberFormat="1" applyFont="1" applyBorder="1" applyAlignment="1">
      <alignment horizontal="center" vertical="center"/>
    </xf>
    <xf numFmtId="49" fontId="17" fillId="0" borderId="4" xfId="0" applyNumberFormat="1" applyFont="1" applyBorder="1" applyAlignment="1">
      <alignment horizontal="center" vertical="center" wrapText="1"/>
    </xf>
    <xf numFmtId="2" fontId="16" fillId="0" borderId="4" xfId="0" applyNumberFormat="1" applyFont="1" applyBorder="1" applyAlignment="1">
      <alignment horizontal="center" vertical="center"/>
    </xf>
    <xf numFmtId="49" fontId="17" fillId="0" borderId="4" xfId="0" applyNumberFormat="1" applyFont="1" applyBorder="1" applyAlignment="1">
      <alignment vertical="center"/>
    </xf>
    <xf numFmtId="2" fontId="16" fillId="0" borderId="4" xfId="0" applyNumberFormat="1" applyFont="1" applyBorder="1" applyAlignment="1">
      <alignment vertical="center" wrapText="1"/>
    </xf>
    <xf numFmtId="49" fontId="7" fillId="0" borderId="4" xfId="0" applyNumberFormat="1" applyFont="1" applyBorder="1" applyAlignment="1">
      <alignment vertical="center"/>
    </xf>
    <xf numFmtId="49" fontId="16" fillId="0" borderId="4" xfId="0" applyNumberFormat="1" applyFont="1" applyBorder="1" applyAlignment="1">
      <alignment horizontal="center" vertical="center" wrapText="1"/>
    </xf>
    <xf numFmtId="49" fontId="15" fillId="0" borderId="4" xfId="0" applyNumberFormat="1" applyFont="1" applyBorder="1" applyAlignment="1">
      <alignment horizontal="center" vertical="center" wrapText="1"/>
    </xf>
    <xf numFmtId="0" fontId="17" fillId="0" borderId="4" xfId="0" applyFont="1" applyBorder="1" applyAlignment="1">
      <alignment vertical="center" wrapText="1"/>
    </xf>
    <xf numFmtId="0" fontId="17" fillId="0" borderId="4" xfId="0" applyFont="1" applyBorder="1" applyAlignment="1">
      <alignment horizontal="center" vertical="center" wrapText="1"/>
    </xf>
    <xf numFmtId="0" fontId="7" fillId="0" borderId="4" xfId="0" applyFont="1" applyBorder="1" applyAlignment="1">
      <alignment vertical="top" wrapText="1"/>
    </xf>
    <xf numFmtId="0" fontId="7" fillId="0" borderId="4" xfId="0" applyFont="1" applyBorder="1" applyAlignment="1">
      <alignment horizontal="left" vertical="top" wrapText="1"/>
    </xf>
    <xf numFmtId="0" fontId="6" fillId="0" borderId="17" xfId="0" applyFont="1" applyBorder="1" applyAlignment="1">
      <alignment vertical="center" wrapText="1"/>
    </xf>
    <xf numFmtId="0" fontId="8" fillId="0" borderId="4" xfId="0" applyFont="1" applyBorder="1" applyAlignment="1">
      <alignment vertical="center"/>
    </xf>
    <xf numFmtId="0" fontId="7" fillId="0" borderId="4" xfId="0" applyFont="1" applyBorder="1" applyAlignment="1">
      <alignment vertical="center" wrapText="1"/>
    </xf>
    <xf numFmtId="0" fontId="17" fillId="2" borderId="4" xfId="0" applyFont="1" applyFill="1" applyBorder="1" applyAlignment="1">
      <alignment vertical="top" wrapText="1"/>
    </xf>
    <xf numFmtId="1" fontId="8" fillId="0" borderId="4" xfId="0" applyNumberFormat="1" applyFont="1" applyBorder="1" applyAlignment="1">
      <alignment horizontal="center" vertical="center"/>
    </xf>
    <xf numFmtId="0" fontId="15" fillId="0" borderId="4" xfId="0" applyFont="1" applyBorder="1" applyAlignment="1">
      <alignment vertical="top" wrapText="1"/>
    </xf>
    <xf numFmtId="0" fontId="6" fillId="0" borderId="4" xfId="0" applyFont="1" applyBorder="1" applyAlignment="1">
      <alignment vertical="top" wrapText="1"/>
    </xf>
    <xf numFmtId="0" fontId="6" fillId="0" borderId="4" xfId="0" applyFont="1" applyBorder="1" applyAlignment="1">
      <alignment wrapText="1"/>
    </xf>
    <xf numFmtId="2" fontId="12" fillId="0" borderId="0" xfId="0" applyNumberFormat="1" applyFont="1" applyAlignment="1">
      <alignment vertical="center"/>
    </xf>
    <xf numFmtId="0" fontId="2" fillId="0" borderId="4" xfId="0" applyFont="1" applyBorder="1" applyAlignment="1">
      <alignment vertical="top" wrapText="1"/>
    </xf>
    <xf numFmtId="0" fontId="2" fillId="0" borderId="4" xfId="0" applyFont="1" applyBorder="1" applyAlignment="1">
      <alignment vertical="center" wrapText="1"/>
    </xf>
    <xf numFmtId="0" fontId="7" fillId="0" borderId="42" xfId="0" applyFont="1" applyBorder="1" applyAlignment="1">
      <alignment horizontal="center" vertical="center" wrapText="1"/>
    </xf>
    <xf numFmtId="0" fontId="7" fillId="0" borderId="4" xfId="0" applyFont="1" applyBorder="1" applyAlignment="1">
      <alignment wrapText="1"/>
    </xf>
    <xf numFmtId="0" fontId="18" fillId="0" borderId="0" xfId="0" applyFont="1" applyAlignment="1">
      <alignment vertical="center"/>
    </xf>
    <xf numFmtId="0" fontId="6" fillId="0" borderId="4" xfId="0" applyFont="1" applyBorder="1" applyAlignment="1">
      <alignment horizontal="left" vertical="top" wrapText="1"/>
    </xf>
    <xf numFmtId="0" fontId="8" fillId="2" borderId="4" xfId="0" applyFont="1" applyFill="1" applyBorder="1" applyAlignment="1">
      <alignment horizontal="center" vertical="center"/>
    </xf>
    <xf numFmtId="0" fontId="8" fillId="2" borderId="7" xfId="0" applyFont="1" applyFill="1" applyBorder="1" applyAlignment="1">
      <alignment horizontal="center" vertical="center"/>
    </xf>
    <xf numFmtId="49" fontId="6" fillId="0" borderId="4" xfId="0" applyNumberFormat="1" applyFont="1" applyBorder="1" applyAlignment="1">
      <alignment vertical="center" wrapText="1"/>
    </xf>
    <xf numFmtId="0" fontId="7" fillId="0" borderId="0" xfId="0" applyFont="1" applyAlignment="1">
      <alignment horizontal="center" vertical="center" wrapText="1"/>
    </xf>
    <xf numFmtId="0" fontId="8" fillId="0" borderId="4" xfId="0" applyFont="1" applyBorder="1" applyAlignment="1">
      <alignment vertical="center" wrapText="1"/>
    </xf>
    <xf numFmtId="49" fontId="8" fillId="0" borderId="4" xfId="0" applyNumberFormat="1" applyFont="1" applyBorder="1" applyAlignment="1">
      <alignment horizontal="center" vertical="center"/>
    </xf>
    <xf numFmtId="0" fontId="6" fillId="0" borderId="4" xfId="0" applyFont="1" applyBorder="1" applyAlignment="1">
      <alignment horizontal="right" vertical="center"/>
    </xf>
    <xf numFmtId="49" fontId="16" fillId="0" borderId="4" xfId="0" applyNumberFormat="1" applyFont="1" applyBorder="1" applyAlignment="1">
      <alignment vertical="center"/>
    </xf>
    <xf numFmtId="49" fontId="15" fillId="0" borderId="4" xfId="0" applyNumberFormat="1" applyFont="1" applyBorder="1" applyAlignment="1">
      <alignment vertical="center"/>
    </xf>
    <xf numFmtId="0" fontId="16" fillId="0" borderId="4" xfId="0" applyFont="1" applyBorder="1" applyAlignment="1">
      <alignment horizontal="center" vertical="center" wrapText="1"/>
    </xf>
    <xf numFmtId="0" fontId="8" fillId="0" borderId="0" xfId="0" applyFont="1" applyAlignment="1">
      <alignment vertical="center"/>
    </xf>
    <xf numFmtId="0" fontId="8" fillId="0" borderId="7" xfId="0" applyFont="1" applyBorder="1" applyAlignment="1">
      <alignment horizontal="center" vertical="center"/>
    </xf>
    <xf numFmtId="0" fontId="12" fillId="0" borderId="0" xfId="0" applyFont="1" applyAlignment="1">
      <alignment horizontal="left" vertical="center"/>
    </xf>
    <xf numFmtId="2" fontId="19" fillId="0" borderId="4" xfId="0" applyNumberFormat="1" applyFont="1" applyBorder="1" applyAlignment="1">
      <alignment horizontal="center" vertical="center"/>
    </xf>
    <xf numFmtId="0" fontId="6" fillId="0" borderId="0" xfId="0" applyFont="1" applyAlignment="1">
      <alignment horizontal="center" vertical="center" textRotation="90"/>
    </xf>
    <xf numFmtId="2" fontId="8" fillId="0" borderId="0" xfId="0" applyNumberFormat="1" applyFont="1" applyAlignment="1">
      <alignment horizontal="center" vertical="center"/>
    </xf>
    <xf numFmtId="2" fontId="17" fillId="0" borderId="0" xfId="0" applyNumberFormat="1" applyFont="1" applyAlignment="1">
      <alignment horizontal="center" vertical="center"/>
    </xf>
    <xf numFmtId="49" fontId="17" fillId="0" borderId="0" xfId="0" applyNumberFormat="1" applyFont="1" applyAlignment="1">
      <alignment vertical="center"/>
    </xf>
    <xf numFmtId="49" fontId="7" fillId="0" borderId="0" xfId="0" applyNumberFormat="1" applyFont="1" applyAlignment="1">
      <alignment vertical="center"/>
    </xf>
    <xf numFmtId="0" fontId="6" fillId="0" borderId="0" xfId="0" applyFont="1"/>
    <xf numFmtId="0" fontId="12" fillId="0" borderId="0" xfId="0" applyFont="1"/>
    <xf numFmtId="0" fontId="21" fillId="0" borderId="0" xfId="0" applyFont="1" applyAlignment="1">
      <alignment horizontal="left" vertical="center"/>
    </xf>
    <xf numFmtId="0" fontId="20" fillId="0" borderId="4" xfId="0" applyFont="1" applyBorder="1" applyAlignment="1">
      <alignment horizontal="center" vertical="center"/>
    </xf>
    <xf numFmtId="49" fontId="6" fillId="0" borderId="0" xfId="0" applyNumberFormat="1" applyFont="1" applyAlignment="1">
      <alignment horizontal="left" vertical="center"/>
    </xf>
    <xf numFmtId="0" fontId="8" fillId="0" borderId="4" xfId="0" applyFont="1" applyBorder="1" applyAlignment="1">
      <alignment vertical="top" wrapText="1"/>
    </xf>
    <xf numFmtId="0" fontId="17" fillId="0" borderId="0" xfId="0" applyFont="1" applyAlignment="1">
      <alignment vertical="center"/>
    </xf>
    <xf numFmtId="0" fontId="13" fillId="0" borderId="0" xfId="0" applyFont="1" applyAlignment="1">
      <alignment vertical="center"/>
    </xf>
    <xf numFmtId="0" fontId="13" fillId="0" borderId="0" xfId="0" applyFont="1" applyAlignment="1">
      <alignment horizontal="center" vertical="center"/>
    </xf>
    <xf numFmtId="0" fontId="8" fillId="0" borderId="38" xfId="0" applyFont="1" applyBorder="1" applyAlignment="1">
      <alignment horizontal="center" vertical="center" textRotation="90" wrapText="1"/>
    </xf>
    <xf numFmtId="0" fontId="8" fillId="0" borderId="39" xfId="0" applyFont="1" applyBorder="1" applyAlignment="1">
      <alignment horizontal="center" vertical="center" textRotation="90" wrapText="1"/>
    </xf>
    <xf numFmtId="0" fontId="6" fillId="0" borderId="0" xfId="0" applyFont="1" applyAlignment="1">
      <alignment horizontal="center" vertical="center"/>
    </xf>
    <xf numFmtId="0" fontId="5" fillId="0" borderId="0" xfId="0" applyFont="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xf>
    <xf numFmtId="0" fontId="6" fillId="0" borderId="34" xfId="0" applyFont="1" applyBorder="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2" fontId="8" fillId="0" borderId="4" xfId="0" applyNumberFormat="1" applyFont="1" applyBorder="1" applyAlignment="1">
      <alignment horizontal="center" vertical="center" wrapText="1"/>
    </xf>
    <xf numFmtId="17" fontId="16" fillId="0" borderId="4" xfId="0" applyNumberFormat="1" applyFont="1" applyBorder="1" applyAlignment="1">
      <alignment horizontal="center" vertical="center" wrapText="1"/>
    </xf>
    <xf numFmtId="49" fontId="6" fillId="0" borderId="32" xfId="0" applyNumberFormat="1" applyFont="1" applyBorder="1" applyAlignment="1">
      <alignment horizontal="center" vertical="center" wrapText="1"/>
    </xf>
    <xf numFmtId="0" fontId="23" fillId="0" borderId="0" xfId="0" applyFont="1" applyAlignment="1">
      <alignment horizontal="center" vertical="center"/>
    </xf>
    <xf numFmtId="0" fontId="23" fillId="0" borderId="4" xfId="0" applyFont="1" applyBorder="1" applyAlignment="1">
      <alignment horizontal="center" vertical="center"/>
    </xf>
    <xf numFmtId="0" fontId="6" fillId="0" borderId="17" xfId="0" applyFont="1" applyBorder="1" applyAlignment="1">
      <alignment horizontal="center" vertical="center" wrapText="1"/>
    </xf>
    <xf numFmtId="0" fontId="6" fillId="0" borderId="0" xfId="0" applyFont="1" applyAlignment="1">
      <alignment horizontal="center" vertical="center"/>
    </xf>
    <xf numFmtId="2" fontId="6" fillId="0" borderId="25" xfId="0" applyNumberFormat="1" applyFont="1" applyBorder="1" applyAlignment="1">
      <alignment horizontal="center" vertical="center" wrapText="1"/>
    </xf>
    <xf numFmtId="0" fontId="6" fillId="0" borderId="7" xfId="0" applyFont="1" applyBorder="1" applyAlignment="1">
      <alignment horizontal="center" vertical="center"/>
    </xf>
    <xf numFmtId="0" fontId="6" fillId="0" borderId="34" xfId="0" applyFont="1" applyBorder="1" applyAlignment="1">
      <alignment horizontal="center" vertical="center"/>
    </xf>
    <xf numFmtId="0" fontId="8" fillId="0" borderId="5" xfId="0" applyFont="1" applyBorder="1" applyAlignment="1">
      <alignment horizontal="center" vertical="center" wrapText="1"/>
    </xf>
    <xf numFmtId="0" fontId="0" fillId="0" borderId="0" xfId="0" applyAlignment="1">
      <alignment wrapText="1"/>
    </xf>
    <xf numFmtId="0" fontId="17" fillId="0" borderId="4" xfId="0" applyFont="1" applyBorder="1" applyAlignment="1">
      <alignment vertical="center"/>
    </xf>
    <xf numFmtId="0" fontId="23" fillId="0" borderId="4" xfId="0" applyFont="1" applyBorder="1" applyAlignment="1">
      <alignment vertical="center"/>
    </xf>
    <xf numFmtId="0" fontId="6" fillId="0" borderId="7" xfId="0" applyFont="1" applyBorder="1" applyAlignment="1">
      <alignment horizontal="center" vertical="center"/>
    </xf>
    <xf numFmtId="0" fontId="12" fillId="0" borderId="4" xfId="0" applyFont="1" applyBorder="1" applyAlignment="1">
      <alignment vertical="center"/>
    </xf>
    <xf numFmtId="0" fontId="6" fillId="0" borderId="0" xfId="0" applyFont="1" applyAlignment="1">
      <alignment horizontal="center"/>
    </xf>
    <xf numFmtId="0" fontId="6"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0" fontId="6" fillId="3" borderId="4" xfId="0" applyFont="1" applyFill="1" applyBorder="1" applyAlignment="1">
      <alignment horizontal="center" vertical="center"/>
    </xf>
    <xf numFmtId="0" fontId="6" fillId="3" borderId="25" xfId="0" applyFont="1" applyFill="1" applyBorder="1" applyAlignment="1">
      <alignment vertical="center" wrapText="1"/>
    </xf>
    <xf numFmtId="0" fontId="6" fillId="3" borderId="4" xfId="0" applyFont="1" applyFill="1" applyBorder="1" applyAlignment="1">
      <alignment horizontal="center" vertical="center" wrapText="1"/>
    </xf>
    <xf numFmtId="0" fontId="8" fillId="3" borderId="13" xfId="0" applyFont="1" applyFill="1" applyBorder="1" applyAlignment="1">
      <alignment horizontal="center" vertical="center"/>
    </xf>
    <xf numFmtId="0" fontId="6" fillId="3" borderId="4" xfId="0" applyFont="1" applyFill="1" applyBorder="1" applyAlignment="1">
      <alignment vertical="center" wrapText="1"/>
    </xf>
    <xf numFmtId="0" fontId="8" fillId="3" borderId="4" xfId="0" applyFont="1" applyFill="1" applyBorder="1" applyAlignment="1">
      <alignment horizontal="center" vertical="center"/>
    </xf>
    <xf numFmtId="0" fontId="8" fillId="3" borderId="4" xfId="0" applyFont="1" applyFill="1" applyBorder="1" applyAlignment="1">
      <alignment vertical="center" wrapText="1"/>
    </xf>
    <xf numFmtId="0" fontId="17" fillId="3" borderId="4"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5" fillId="0" borderId="0" xfId="0" applyFont="1" applyAlignment="1">
      <alignment horizontal="center" vertical="center" wrapText="1"/>
    </xf>
    <xf numFmtId="0" fontId="12"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8" fillId="0" borderId="0" xfId="0" applyFont="1"/>
    <xf numFmtId="0" fontId="6" fillId="0" borderId="0" xfId="0" applyFont="1" applyAlignment="1">
      <alignment horizontal="center"/>
    </xf>
    <xf numFmtId="0" fontId="2" fillId="0" borderId="0" xfId="0" applyFont="1" applyAlignment="1">
      <alignment horizontal="center" vertical="center"/>
    </xf>
    <xf numFmtId="0" fontId="13" fillId="0" borderId="0" xfId="0" applyFont="1"/>
    <xf numFmtId="0" fontId="7" fillId="0" borderId="4"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left" vertical="center" wrapText="1"/>
    </xf>
    <xf numFmtId="0" fontId="7" fillId="0" borderId="0" xfId="0" applyFont="1" applyBorder="1" applyAlignment="1">
      <alignment horizontal="center" vertical="center" wrapText="1"/>
    </xf>
    <xf numFmtId="1" fontId="8" fillId="0" borderId="0" xfId="0" applyNumberFormat="1" applyFont="1" applyBorder="1" applyAlignment="1">
      <alignment horizontal="center" vertical="center"/>
    </xf>
    <xf numFmtId="2" fontId="8" fillId="0" borderId="0" xfId="0" applyNumberFormat="1" applyFont="1" applyBorder="1" applyAlignment="1">
      <alignment horizontal="center" vertical="center"/>
    </xf>
    <xf numFmtId="2" fontId="19" fillId="0" borderId="0" xfId="0" applyNumberFormat="1" applyFont="1" applyBorder="1" applyAlignment="1">
      <alignment horizontal="center" vertical="center"/>
    </xf>
    <xf numFmtId="49" fontId="17" fillId="0" borderId="0" xfId="0" applyNumberFormat="1" applyFont="1" applyBorder="1" applyAlignment="1">
      <alignment vertical="center"/>
    </xf>
    <xf numFmtId="49" fontId="7" fillId="0" borderId="0" xfId="0" applyNumberFormat="1" applyFont="1" applyBorder="1" applyAlignment="1">
      <alignment vertical="center"/>
    </xf>
    <xf numFmtId="0" fontId="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2" fillId="0" borderId="0" xfId="0" applyFont="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3" fillId="0" borderId="0" xfId="0" applyFont="1" applyAlignment="1">
      <alignment vertical="center" wrapText="1"/>
    </xf>
    <xf numFmtId="0" fontId="2"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8" fillId="0" borderId="0" xfId="0" applyFont="1"/>
    <xf numFmtId="0" fontId="6" fillId="0" borderId="0" xfId="0" applyFont="1" applyAlignment="1">
      <alignment horizontal="center"/>
    </xf>
    <xf numFmtId="0" fontId="13" fillId="0" borderId="0" xfId="0" applyFont="1"/>
    <xf numFmtId="0" fontId="6" fillId="0" borderId="0" xfId="0" applyFont="1" applyAlignment="1">
      <alignment horizontal="center" vertical="center" wrapText="1"/>
    </xf>
    <xf numFmtId="0" fontId="6" fillId="0" borderId="0" xfId="0" applyFont="1" applyAlignment="1">
      <alignment horizontal="center" vertical="center"/>
    </xf>
    <xf numFmtId="0" fontId="2" fillId="0" borderId="0" xfId="0" applyFont="1" applyAlignment="1">
      <alignment horizontal="center" vertical="center"/>
    </xf>
    <xf numFmtId="0" fontId="8" fillId="0" borderId="0" xfId="0" applyFont="1"/>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xf>
    <xf numFmtId="0" fontId="13" fillId="0" borderId="0" xfId="0" applyFont="1"/>
    <xf numFmtId="0" fontId="6" fillId="0" borderId="0" xfId="0" applyFont="1" applyAlignment="1">
      <alignment horizontal="center" vertical="center"/>
    </xf>
    <xf numFmtId="0" fontId="2" fillId="0" borderId="0" xfId="0" applyFont="1" applyAlignment="1">
      <alignment horizontal="center" vertical="center"/>
    </xf>
    <xf numFmtId="0" fontId="8" fillId="0" borderId="0" xfId="0" applyFont="1"/>
    <xf numFmtId="0" fontId="6" fillId="0" borderId="0" xfId="0" applyFont="1" applyAlignment="1">
      <alignment horizontal="center" vertical="center" wrapText="1"/>
    </xf>
    <xf numFmtId="0" fontId="6" fillId="0" borderId="0" xfId="0" applyFont="1" applyAlignment="1">
      <alignment horizontal="center"/>
    </xf>
    <xf numFmtId="0" fontId="6" fillId="0" borderId="0" xfId="0" applyFont="1" applyAlignment="1">
      <alignment horizontal="left"/>
    </xf>
    <xf numFmtId="0" fontId="4" fillId="0" borderId="0" xfId="0" applyFont="1" applyAlignment="1">
      <alignment vertical="center"/>
    </xf>
    <xf numFmtId="0" fontId="13" fillId="0" borderId="0" xfId="0" applyFont="1"/>
    <xf numFmtId="0" fontId="17" fillId="3" borderId="4" xfId="0" applyFont="1" applyFill="1" applyBorder="1" applyAlignment="1">
      <alignment horizontal="left" vertical="center" wrapText="1"/>
    </xf>
    <xf numFmtId="0" fontId="7" fillId="0" borderId="3" xfId="0" applyFont="1" applyBorder="1" applyAlignment="1">
      <alignment horizontal="center" vertical="center" wrapText="1"/>
    </xf>
    <xf numFmtId="0" fontId="17" fillId="0" borderId="0" xfId="0" applyFont="1"/>
    <xf numFmtId="0" fontId="17" fillId="0" borderId="0" xfId="0" applyFont="1" applyAlignment="1">
      <alignment horizontal="center" vertical="center" wrapText="1"/>
    </xf>
    <xf numFmtId="0" fontId="17" fillId="0" borderId="17" xfId="0" applyFont="1" applyBorder="1" applyAlignment="1">
      <alignment horizontal="center" vertical="center"/>
    </xf>
    <xf numFmtId="0" fontId="7" fillId="0" borderId="0" xfId="0" applyFont="1" applyAlignment="1">
      <alignment vertical="center" wrapText="1"/>
    </xf>
    <xf numFmtId="0" fontId="7" fillId="0" borderId="0" xfId="0" applyFont="1" applyAlignment="1">
      <alignment vertical="center"/>
    </xf>
    <xf numFmtId="0" fontId="24" fillId="0" borderId="0" xfId="0" applyFont="1" applyAlignment="1">
      <alignment vertical="center" wrapText="1"/>
    </xf>
    <xf numFmtId="0" fontId="15" fillId="0" borderId="7" xfId="0" applyFont="1" applyBorder="1" applyAlignment="1">
      <alignment horizontal="center" vertical="center" textRotation="90" wrapText="1"/>
    </xf>
    <xf numFmtId="0" fontId="8" fillId="0" borderId="17"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wrapText="1"/>
    </xf>
    <xf numFmtId="0" fontId="17"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xf>
    <xf numFmtId="0" fontId="2" fillId="0" borderId="0" xfId="0" applyFont="1" applyAlignment="1">
      <alignment horizontal="center" vertical="center"/>
    </xf>
    <xf numFmtId="0" fontId="6" fillId="0" borderId="7" xfId="0" applyFont="1" applyBorder="1" applyAlignment="1">
      <alignment horizontal="center" vertical="center" wrapText="1"/>
    </xf>
    <xf numFmtId="0" fontId="6" fillId="0" borderId="7" xfId="0" applyFont="1" applyBorder="1" applyAlignment="1">
      <alignment horizontal="center" vertical="center"/>
    </xf>
    <xf numFmtId="1" fontId="8" fillId="3" borderId="4" xfId="0" applyNumberFormat="1" applyFont="1" applyFill="1" applyBorder="1" applyAlignment="1">
      <alignment horizontal="center" vertical="center"/>
    </xf>
    <xf numFmtId="0" fontId="8" fillId="0" borderId="4" xfId="0" applyFont="1" applyFill="1" applyBorder="1" applyAlignment="1">
      <alignment horizontal="center" vertical="center"/>
    </xf>
    <xf numFmtId="0" fontId="6" fillId="0" borderId="7" xfId="0" applyFont="1" applyBorder="1" applyAlignment="1">
      <alignment horizontal="center" vertical="center"/>
    </xf>
    <xf numFmtId="0" fontId="25" fillId="0" borderId="0" xfId="0" applyFont="1"/>
    <xf numFmtId="0" fontId="6" fillId="0" borderId="7" xfId="0" applyFont="1" applyBorder="1" applyAlignment="1">
      <alignment horizontal="center" vertical="center"/>
    </xf>
    <xf numFmtId="0" fontId="6" fillId="0" borderId="7" xfId="0" applyFont="1" applyBorder="1" applyAlignment="1">
      <alignment horizontal="center" vertical="center"/>
    </xf>
    <xf numFmtId="0" fontId="6" fillId="0" borderId="7" xfId="0" applyFont="1" applyBorder="1" applyAlignment="1">
      <alignment horizontal="center" vertical="center"/>
    </xf>
    <xf numFmtId="0" fontId="6" fillId="0" borderId="34" xfId="0" applyFont="1" applyBorder="1" applyAlignment="1">
      <alignment horizontal="center" vertical="center"/>
    </xf>
    <xf numFmtId="0" fontId="15" fillId="0" borderId="7" xfId="0" applyFont="1" applyBorder="1" applyAlignment="1">
      <alignment horizontal="center" vertical="center" textRotation="90" wrapText="1"/>
    </xf>
    <xf numFmtId="0" fontId="8" fillId="0" borderId="17" xfId="0" applyFont="1" applyBorder="1" applyAlignment="1">
      <alignment horizontal="center" vertical="center"/>
    </xf>
    <xf numFmtId="17" fontId="7" fillId="0" borderId="4" xfId="0" applyNumberFormat="1" applyFont="1" applyBorder="1" applyAlignment="1">
      <alignment horizontal="center" vertical="center" wrapText="1"/>
    </xf>
    <xf numFmtId="0" fontId="17" fillId="0" borderId="4" xfId="0" applyFont="1" applyFill="1" applyBorder="1" applyAlignment="1">
      <alignment horizontal="center" vertical="center" wrapText="1"/>
    </xf>
    <xf numFmtId="0" fontId="17" fillId="0" borderId="4" xfId="0" applyFont="1" applyBorder="1"/>
    <xf numFmtId="17" fontId="16" fillId="0" borderId="3" xfId="0" applyNumberFormat="1" applyFont="1" applyBorder="1" applyAlignment="1">
      <alignment horizontal="center" vertical="center" wrapText="1"/>
    </xf>
    <xf numFmtId="17" fontId="16" fillId="0" borderId="5" xfId="0" applyNumberFormat="1" applyFont="1" applyBorder="1" applyAlignment="1">
      <alignment horizontal="center" vertical="center" wrapText="1"/>
    </xf>
    <xf numFmtId="2" fontId="8" fillId="0" borderId="13" xfId="0" applyNumberFormat="1" applyFont="1" applyBorder="1" applyAlignment="1">
      <alignment horizontal="center" vertical="center"/>
    </xf>
    <xf numFmtId="2" fontId="6" fillId="0" borderId="3" xfId="0" applyNumberFormat="1" applyFont="1" applyBorder="1" applyAlignment="1">
      <alignment vertical="center" wrapText="1"/>
    </xf>
    <xf numFmtId="0" fontId="8" fillId="3" borderId="3" xfId="0" applyFont="1" applyFill="1" applyBorder="1" applyAlignment="1">
      <alignment horizontal="center" vertical="center"/>
    </xf>
    <xf numFmtId="0" fontId="6" fillId="0" borderId="35" xfId="0" applyFont="1" applyBorder="1" applyAlignment="1">
      <alignment vertical="center" wrapText="1"/>
    </xf>
    <xf numFmtId="0" fontId="23" fillId="0" borderId="0" xfId="0" applyFont="1"/>
    <xf numFmtId="0" fontId="23" fillId="0" borderId="4" xfId="0" applyFont="1" applyBorder="1"/>
    <xf numFmtId="0" fontId="17" fillId="0" borderId="4" xfId="0" applyFont="1" applyBorder="1" applyAlignment="1">
      <alignment horizontal="center" vertical="center"/>
    </xf>
    <xf numFmtId="0" fontId="7" fillId="0" borderId="0" xfId="0" applyFont="1" applyAlignment="1">
      <alignment horizontal="left"/>
    </xf>
    <xf numFmtId="0" fontId="8" fillId="3" borderId="17" xfId="0" applyFont="1" applyFill="1" applyBorder="1" applyAlignment="1">
      <alignment vertical="center"/>
    </xf>
    <xf numFmtId="1" fontId="8" fillId="0" borderId="4" xfId="0" applyNumberFormat="1" applyFont="1" applyBorder="1" applyAlignment="1">
      <alignment vertical="center"/>
    </xf>
    <xf numFmtId="0" fontId="6" fillId="0" borderId="4" xfId="0" applyFont="1" applyFill="1" applyBorder="1" applyAlignment="1">
      <alignment vertical="center" wrapText="1"/>
    </xf>
    <xf numFmtId="0" fontId="17" fillId="0" borderId="4" xfId="0" applyFont="1" applyFill="1" applyBorder="1" applyAlignment="1">
      <alignment vertical="center"/>
    </xf>
    <xf numFmtId="0" fontId="17" fillId="0" borderId="4" xfId="0" applyFont="1" applyFill="1" applyBorder="1" applyAlignment="1">
      <alignment vertical="center" wrapText="1"/>
    </xf>
    <xf numFmtId="0" fontId="6" fillId="0" borderId="7"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8" xfId="0" applyFont="1" applyBorder="1" applyAlignment="1">
      <alignment horizontal="center" vertical="center" textRotation="90" wrapText="1"/>
    </xf>
    <xf numFmtId="0" fontId="6" fillId="0" borderId="18" xfId="0" applyFont="1" applyBorder="1" applyAlignment="1">
      <alignment horizontal="center" vertical="center" textRotation="90" wrapText="1"/>
    </xf>
    <xf numFmtId="0" fontId="6" fillId="0" borderId="0" xfId="0" applyFont="1" applyAlignment="1">
      <alignment horizontal="center" vertical="center"/>
    </xf>
    <xf numFmtId="49" fontId="6" fillId="0" borderId="3" xfId="0" applyNumberFormat="1" applyFont="1" applyBorder="1" applyAlignment="1">
      <alignment horizontal="center" vertical="center" wrapText="1"/>
    </xf>
    <xf numFmtId="49" fontId="6" fillId="0" borderId="25"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0" fontId="6" fillId="0" borderId="6" xfId="0" applyFont="1" applyBorder="1" applyAlignment="1">
      <alignment horizontal="center" vertical="center" textRotation="90" wrapText="1"/>
    </xf>
    <xf numFmtId="0" fontId="6" fillId="0" borderId="14" xfId="0" applyFont="1" applyBorder="1" applyAlignment="1">
      <alignment horizontal="center" vertical="center" textRotation="90" wrapText="1"/>
    </xf>
    <xf numFmtId="0" fontId="6" fillId="0" borderId="21" xfId="0" applyFont="1" applyBorder="1" applyAlignment="1">
      <alignment horizontal="center" vertical="center" textRotation="90" wrapText="1"/>
    </xf>
    <xf numFmtId="0" fontId="6" fillId="0" borderId="15" xfId="0" applyFont="1" applyBorder="1" applyAlignment="1">
      <alignment horizontal="center" vertical="center" textRotation="90" wrapText="1"/>
    </xf>
    <xf numFmtId="0" fontId="6" fillId="0" borderId="22" xfId="0" applyFont="1" applyBorder="1" applyAlignment="1">
      <alignment horizontal="center" vertical="center" textRotation="90" wrapText="1"/>
    </xf>
    <xf numFmtId="0" fontId="6" fillId="0" borderId="16" xfId="0" applyFont="1" applyBorder="1" applyAlignment="1">
      <alignment horizontal="center" vertical="center" textRotation="90" wrapText="1"/>
    </xf>
    <xf numFmtId="0" fontId="6" fillId="0" borderId="23" xfId="0" applyFont="1" applyBorder="1" applyAlignment="1">
      <alignment horizontal="center" vertical="center" textRotation="90" wrapText="1"/>
    </xf>
    <xf numFmtId="0" fontId="6" fillId="0" borderId="24" xfId="0" applyFont="1" applyBorder="1" applyAlignment="1">
      <alignment horizontal="center" vertical="center" textRotation="90" wrapText="1"/>
    </xf>
    <xf numFmtId="0" fontId="6" fillId="0" borderId="8"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7" xfId="0" applyFont="1" applyBorder="1" applyAlignment="1">
      <alignment horizontal="center" vertical="center" textRotation="90" wrapText="1"/>
    </xf>
    <xf numFmtId="0" fontId="6" fillId="0" borderId="17" xfId="0" applyFont="1" applyBorder="1" applyAlignment="1">
      <alignment horizontal="center" vertical="center" textRotation="90" wrapText="1"/>
    </xf>
    <xf numFmtId="49" fontId="6" fillId="3" borderId="3" xfId="0" applyNumberFormat="1" applyFont="1" applyFill="1" applyBorder="1" applyAlignment="1">
      <alignment horizontal="center" vertical="center" wrapText="1"/>
    </xf>
    <xf numFmtId="49" fontId="6" fillId="3" borderId="25" xfId="0" applyNumberFormat="1" applyFont="1" applyFill="1" applyBorder="1" applyAlignment="1">
      <alignment horizontal="center" vertical="center" wrapText="1"/>
    </xf>
    <xf numFmtId="49" fontId="6" fillId="3" borderId="5" xfId="0" applyNumberFormat="1"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xf>
    <xf numFmtId="0" fontId="2" fillId="0" borderId="0" xfId="0" applyFont="1" applyAlignment="1">
      <alignment horizontal="center" vertical="center"/>
    </xf>
    <xf numFmtId="0" fontId="14" fillId="0" borderId="0" xfId="0" applyFont="1"/>
    <xf numFmtId="0" fontId="8" fillId="0" borderId="0" xfId="0" applyFont="1"/>
    <xf numFmtId="0" fontId="6" fillId="0" borderId="0" xfId="0" applyFont="1" applyAlignment="1">
      <alignment horizontal="center" vertical="center" wrapText="1"/>
    </xf>
    <xf numFmtId="0" fontId="6" fillId="0" borderId="0" xfId="0" applyFont="1" applyAlignment="1">
      <alignment horizontal="center"/>
    </xf>
    <xf numFmtId="0" fontId="6" fillId="0" borderId="0" xfId="0" applyFont="1" applyAlignment="1">
      <alignment horizontal="left"/>
    </xf>
    <xf numFmtId="2" fontId="8" fillId="0" borderId="7" xfId="0" applyNumberFormat="1" applyFont="1" applyBorder="1" applyAlignment="1">
      <alignment horizontal="center" vertical="center"/>
    </xf>
    <xf numFmtId="2" fontId="8" fillId="0" borderId="17" xfId="0" applyNumberFormat="1" applyFont="1" applyBorder="1" applyAlignment="1">
      <alignment horizontal="center" vertical="center"/>
    </xf>
    <xf numFmtId="0" fontId="6" fillId="0" borderId="28" xfId="0" applyFont="1" applyBorder="1" applyAlignment="1">
      <alignment horizontal="center" vertical="center" wrapText="1"/>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4" fillId="0" borderId="0" xfId="0" applyFont="1" applyAlignment="1">
      <alignment vertical="center"/>
    </xf>
    <xf numFmtId="0" fontId="5" fillId="0" borderId="0" xfId="0" applyFont="1" applyAlignment="1">
      <alignment horizontal="center" vertical="center" wrapText="1"/>
    </xf>
    <xf numFmtId="0" fontId="6" fillId="0" borderId="34" xfId="0" applyFont="1" applyBorder="1" applyAlignment="1">
      <alignment horizontal="center" vertical="center"/>
    </xf>
    <xf numFmtId="0" fontId="6" fillId="0" borderId="28" xfId="0" applyFont="1" applyBorder="1" applyAlignment="1">
      <alignment horizontal="center" vertical="center" textRotation="90" wrapText="1"/>
    </xf>
    <xf numFmtId="0" fontId="7" fillId="0" borderId="2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5" xfId="0" applyFont="1" applyBorder="1" applyAlignment="1">
      <alignment horizontal="center" vertical="center" wrapText="1"/>
    </xf>
    <xf numFmtId="0" fontId="15" fillId="0" borderId="7" xfId="0" applyFont="1" applyBorder="1" applyAlignment="1">
      <alignment horizontal="center" vertical="center" textRotation="90" wrapText="1"/>
    </xf>
    <xf numFmtId="0" fontId="15" fillId="0" borderId="28" xfId="0" applyFont="1" applyBorder="1" applyAlignment="1">
      <alignment horizontal="center" vertical="center" textRotation="90" wrapText="1"/>
    </xf>
    <xf numFmtId="0" fontId="15" fillId="0" borderId="17" xfId="0" applyFont="1" applyBorder="1" applyAlignment="1">
      <alignment horizontal="center" vertical="center" textRotation="90" wrapText="1"/>
    </xf>
    <xf numFmtId="49" fontId="7" fillId="0" borderId="7" xfId="0" applyNumberFormat="1" applyFont="1" applyBorder="1" applyAlignment="1">
      <alignment horizontal="center" vertical="center" textRotation="90" wrapText="1"/>
    </xf>
    <xf numFmtId="49" fontId="7" fillId="0" borderId="28" xfId="0" applyNumberFormat="1" applyFont="1" applyBorder="1" applyAlignment="1">
      <alignment horizontal="center" vertical="center" textRotation="90" wrapText="1"/>
    </xf>
    <xf numFmtId="49" fontId="7" fillId="0" borderId="17" xfId="0" applyNumberFormat="1" applyFont="1" applyBorder="1" applyAlignment="1">
      <alignment horizontal="center" vertical="center" textRotation="90" wrapText="1"/>
    </xf>
    <xf numFmtId="2" fontId="16" fillId="0" borderId="7" xfId="0" applyNumberFormat="1" applyFont="1" applyBorder="1" applyAlignment="1">
      <alignment horizontal="center" vertical="center" wrapText="1"/>
    </xf>
    <xf numFmtId="2" fontId="16" fillId="0" borderId="17" xfId="0" applyNumberFormat="1" applyFont="1" applyBorder="1" applyAlignment="1">
      <alignment horizontal="center" vertical="center" wrapText="1"/>
    </xf>
    <xf numFmtId="49" fontId="6" fillId="0" borderId="7" xfId="0" applyNumberFormat="1" applyFont="1" applyBorder="1" applyAlignment="1">
      <alignment horizontal="center" vertical="center" wrapText="1"/>
    </xf>
    <xf numFmtId="49" fontId="6" fillId="0" borderId="17" xfId="0" applyNumberFormat="1" applyFont="1" applyBorder="1" applyAlignment="1">
      <alignment horizontal="center" vertical="center" wrapText="1"/>
    </xf>
    <xf numFmtId="0" fontId="7" fillId="0" borderId="7" xfId="0" applyFont="1" applyBorder="1" applyAlignment="1">
      <alignment horizontal="left" vertical="center" wrapText="1"/>
    </xf>
    <xf numFmtId="0" fontId="7" fillId="0" borderId="17" xfId="0" applyFont="1" applyBorder="1" applyAlignment="1">
      <alignment horizontal="left" vertical="center" wrapText="1"/>
    </xf>
    <xf numFmtId="0" fontId="7" fillId="0" borderId="7" xfId="0" applyFont="1" applyBorder="1" applyAlignment="1">
      <alignment horizontal="center" vertical="center" wrapText="1"/>
    </xf>
    <xf numFmtId="0" fontId="7" fillId="0" borderId="17" xfId="0" applyFont="1" applyBorder="1" applyAlignment="1">
      <alignment horizontal="center" vertical="center" wrapText="1"/>
    </xf>
    <xf numFmtId="0" fontId="8" fillId="0" borderId="7" xfId="0" applyFont="1" applyBorder="1" applyAlignment="1">
      <alignment horizontal="center" vertical="center"/>
    </xf>
    <xf numFmtId="0" fontId="8" fillId="0" borderId="17" xfId="0" applyFont="1" applyBorder="1" applyAlignment="1">
      <alignment horizontal="center" vertical="center"/>
    </xf>
    <xf numFmtId="17" fontId="16" fillId="0" borderId="3" xfId="0" applyNumberFormat="1" applyFont="1" applyBorder="1" applyAlignment="1">
      <alignment horizontal="center" vertical="center" wrapText="1"/>
    </xf>
    <xf numFmtId="17" fontId="16" fillId="0" borderId="5" xfId="0" applyNumberFormat="1" applyFont="1" applyBorder="1" applyAlignment="1">
      <alignment horizontal="center" vertical="center" wrapText="1"/>
    </xf>
    <xf numFmtId="0" fontId="12" fillId="0" borderId="0" xfId="0" applyFont="1" applyAlignment="1">
      <alignment horizontal="center" vertical="center" wrapText="1"/>
    </xf>
    <xf numFmtId="0" fontId="13" fillId="0" borderId="0" xfId="0" applyFont="1"/>
    <xf numFmtId="0" fontId="6" fillId="0" borderId="0" xfId="0" applyFont="1" applyAlignment="1">
      <alignment horizontal="left" vertical="center"/>
    </xf>
    <xf numFmtId="49" fontId="17" fillId="0" borderId="7" xfId="0" applyNumberFormat="1" applyFont="1" applyBorder="1" applyAlignment="1">
      <alignment horizontal="center" vertical="center" wrapText="1"/>
    </xf>
    <xf numFmtId="49" fontId="17" fillId="0" borderId="17"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17" xfId="0" applyNumberFormat="1" applyFont="1" applyBorder="1" applyAlignment="1">
      <alignment horizontal="center" vertical="center" wrapText="1"/>
    </xf>
    <xf numFmtId="49" fontId="17" fillId="0" borderId="20" xfId="0" applyNumberFormat="1" applyFont="1" applyBorder="1" applyAlignment="1">
      <alignment horizontal="center" vertical="center" wrapText="1"/>
    </xf>
    <xf numFmtId="49" fontId="17" fillId="0" borderId="6" xfId="0" applyNumberFormat="1" applyFont="1" applyBorder="1" applyAlignment="1">
      <alignment horizontal="center" vertical="center" wrapText="1"/>
    </xf>
    <xf numFmtId="49" fontId="17" fillId="0" borderId="1" xfId="0" applyNumberFormat="1" applyFont="1" applyBorder="1" applyAlignment="1">
      <alignment horizontal="center" vertical="center" wrapText="1"/>
    </xf>
    <xf numFmtId="49" fontId="17" fillId="0" borderId="2" xfId="0" applyNumberFormat="1" applyFont="1" applyBorder="1" applyAlignment="1">
      <alignment horizontal="center" vertical="center" wrapText="1"/>
    </xf>
    <xf numFmtId="49" fontId="17" fillId="0" borderId="35" xfId="0" applyNumberFormat="1" applyFont="1" applyBorder="1" applyAlignment="1">
      <alignment horizontal="center" vertical="center" wrapText="1"/>
    </xf>
    <xf numFmtId="49" fontId="17" fillId="0" borderId="33" xfId="0" applyNumberFormat="1" applyFont="1" applyBorder="1" applyAlignment="1">
      <alignment horizontal="center" vertical="center" wrapText="1"/>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0" fontId="13" fillId="0" borderId="0" xfId="0" applyFont="1" applyAlignment="1"/>
    <xf numFmtId="0" fontId="26"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306161</xdr:colOff>
      <xdr:row>0</xdr:row>
      <xdr:rowOff>11339</xdr:rowOff>
    </xdr:from>
    <xdr:to>
      <xdr:col>18</xdr:col>
      <xdr:colOff>306160</xdr:colOff>
      <xdr:row>7</xdr:row>
      <xdr:rowOff>48687</xdr:rowOff>
    </xdr:to>
    <xdr:pic>
      <xdr:nvPicPr>
        <xdr:cNvPr id="3" name="Imagine 1">
          <a:extLst>
            <a:ext uri="{FF2B5EF4-FFF2-40B4-BE49-F238E27FC236}">
              <a16:creationId xmlns:a16="http://schemas.microsoft.com/office/drawing/2014/main" xmlns="" id="{7D32105D-43A7-4D61-8814-26CDC44620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60536" y="11339"/>
          <a:ext cx="8708571" cy="129600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xdr:colOff>
      <xdr:row>0</xdr:row>
      <xdr:rowOff>0</xdr:rowOff>
    </xdr:from>
    <xdr:to>
      <xdr:col>20</xdr:col>
      <xdr:colOff>381001</xdr:colOff>
      <xdr:row>5</xdr:row>
      <xdr:rowOff>98683</xdr:rowOff>
    </xdr:to>
    <xdr:pic>
      <xdr:nvPicPr>
        <xdr:cNvPr id="2" name="Imagine 1">
          <a:extLst>
            <a:ext uri="{FF2B5EF4-FFF2-40B4-BE49-F238E27FC236}">
              <a16:creationId xmlns:a16="http://schemas.microsoft.com/office/drawing/2014/main" xmlns="" id="{7D32105D-43A7-4D61-8814-26CDC44620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9227" y="0"/>
          <a:ext cx="7705724" cy="898783"/>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user" id="{A8B988CF-1125-34D8-1970-4E2DF9B32997}" userId="" providerI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123" personId="{A8B988CF-1125-34D8-1970-4E2DF9B32997}" id="{001D0020-008B-4AD4-8030-004F000E00C6}">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S136"/>
  <sheetViews>
    <sheetView tabSelected="1" zoomScale="84" workbookViewId="0">
      <selection activeCell="E13" sqref="E13"/>
    </sheetView>
  </sheetViews>
  <sheetFormatPr defaultRowHeight="15" customHeight="1" x14ac:dyDescent="0.2"/>
  <cols>
    <col min="1" max="1" width="5.7109375" style="1" customWidth="1"/>
    <col min="2" max="2" width="10.5703125" style="1" customWidth="1"/>
    <col min="3" max="3" width="8" style="2" customWidth="1"/>
    <col min="4" max="4" width="23" style="3" customWidth="1"/>
    <col min="5" max="5" width="15.42578125" style="4" customWidth="1"/>
    <col min="6" max="6" width="13.42578125" style="5" hidden="1" customWidth="1"/>
    <col min="7" max="7" width="12.140625" style="7" hidden="1" customWidth="1"/>
    <col min="8" max="8" width="12.28515625" style="7" hidden="1" customWidth="1"/>
    <col min="9" max="9" width="11.28515625" style="1" hidden="1" customWidth="1"/>
    <col min="10" max="10" width="10.85546875" style="1" hidden="1" customWidth="1"/>
    <col min="11" max="11" width="8.42578125" style="1" hidden="1" customWidth="1"/>
    <col min="12" max="12" width="13.5703125" style="1" hidden="1" customWidth="1"/>
    <col min="13" max="13" width="19.42578125" style="7" customWidth="1"/>
    <col min="14" max="15" width="19" style="2" customWidth="1"/>
    <col min="16" max="17" width="19.28515625" style="2" customWidth="1"/>
    <col min="18" max="18" width="19.28515625" style="299" customWidth="1"/>
    <col min="19" max="19" width="19.28515625" style="2" customWidth="1"/>
    <col min="20" max="20" width="18.28515625" style="7" customWidth="1"/>
    <col min="21" max="21" width="11.85546875" style="7" customWidth="1"/>
    <col min="22" max="22" width="16.42578125" style="7" customWidth="1"/>
    <col min="23" max="23" width="12" style="7" customWidth="1"/>
    <col min="24" max="24" width="11.85546875" style="7" customWidth="1"/>
    <col min="25" max="25" width="13.28515625" style="7" customWidth="1"/>
    <col min="26" max="26" width="13.42578125" style="7" customWidth="1"/>
    <col min="27" max="253" width="9.140625" style="7" customWidth="1"/>
  </cols>
  <sheetData>
    <row r="1" spans="1:28" ht="3.75" customHeight="1" x14ac:dyDescent="0.2"/>
    <row r="2" spans="1:28" ht="15" customHeight="1" x14ac:dyDescent="0.2">
      <c r="B2" s="257"/>
      <c r="C2" s="257"/>
      <c r="D2" s="353"/>
      <c r="E2" s="353"/>
      <c r="F2" s="353"/>
      <c r="G2" s="353"/>
      <c r="H2" s="353"/>
      <c r="I2" s="353"/>
      <c r="J2" s="353"/>
      <c r="K2" s="353"/>
      <c r="L2" s="353"/>
      <c r="M2" s="353"/>
      <c r="N2" s="353"/>
      <c r="O2" s="353"/>
      <c r="P2" s="353"/>
      <c r="Q2" s="353"/>
      <c r="R2" s="353"/>
      <c r="S2" s="353"/>
      <c r="T2" s="353"/>
      <c r="U2" s="353"/>
    </row>
    <row r="3" spans="1:28" ht="14.25" customHeight="1" x14ac:dyDescent="0.2">
      <c r="B3" s="257"/>
      <c r="C3" s="257"/>
      <c r="D3" s="353"/>
      <c r="E3" s="353"/>
      <c r="F3" s="353"/>
      <c r="G3" s="353"/>
      <c r="H3" s="353"/>
      <c r="I3" s="353"/>
      <c r="J3" s="353"/>
      <c r="K3" s="353"/>
      <c r="L3" s="353"/>
      <c r="M3" s="353"/>
      <c r="N3" s="353"/>
      <c r="O3" s="353"/>
      <c r="P3" s="353"/>
      <c r="Q3" s="353"/>
      <c r="R3" s="353"/>
      <c r="S3" s="353"/>
      <c r="T3" s="353"/>
      <c r="U3" s="353"/>
    </row>
    <row r="4" spans="1:28" ht="17.25" customHeight="1" x14ac:dyDescent="0.2">
      <c r="A4" s="8"/>
      <c r="B4" s="257"/>
      <c r="C4" s="257"/>
      <c r="D4" s="353"/>
      <c r="E4" s="353"/>
      <c r="F4" s="353"/>
      <c r="G4" s="353"/>
      <c r="H4" s="353"/>
      <c r="I4" s="353"/>
      <c r="J4" s="353"/>
      <c r="K4" s="353"/>
      <c r="L4" s="353"/>
      <c r="M4" s="353"/>
      <c r="N4" s="353"/>
      <c r="O4" s="353"/>
      <c r="P4" s="353"/>
      <c r="Q4" s="353"/>
      <c r="R4" s="353"/>
      <c r="S4" s="353"/>
      <c r="T4" s="353"/>
      <c r="U4" s="353"/>
    </row>
    <row r="5" spans="1:28" ht="17.25" customHeight="1" x14ac:dyDescent="0.2">
      <c r="A5" s="8"/>
      <c r="B5" s="258"/>
      <c r="C5" s="258"/>
      <c r="D5" s="353"/>
      <c r="E5" s="353"/>
      <c r="F5" s="353"/>
      <c r="G5" s="353"/>
      <c r="H5" s="353"/>
      <c r="I5" s="353"/>
      <c r="J5" s="353"/>
      <c r="K5" s="353"/>
      <c r="L5" s="353"/>
      <c r="M5" s="353"/>
      <c r="N5" s="353"/>
      <c r="O5" s="353"/>
      <c r="P5" s="353"/>
      <c r="Q5" s="353"/>
      <c r="R5" s="353"/>
      <c r="S5" s="353"/>
      <c r="T5" s="353"/>
      <c r="U5" s="353"/>
    </row>
    <row r="6" spans="1:28" ht="17.25" customHeight="1" x14ac:dyDescent="0.2">
      <c r="A6" s="8"/>
      <c r="B6" s="254"/>
      <c r="C6" s="254"/>
      <c r="D6" s="353"/>
      <c r="E6" s="353"/>
      <c r="F6" s="353"/>
      <c r="G6" s="353"/>
      <c r="H6" s="353"/>
      <c r="I6" s="353"/>
      <c r="J6" s="353"/>
      <c r="K6" s="353"/>
      <c r="L6" s="353"/>
      <c r="M6" s="353"/>
      <c r="N6" s="353"/>
      <c r="O6" s="353"/>
      <c r="P6" s="353"/>
      <c r="Q6" s="353"/>
      <c r="R6" s="353"/>
      <c r="S6" s="353"/>
      <c r="T6" s="353"/>
      <c r="U6" s="353"/>
    </row>
    <row r="7" spans="1:28" ht="15" customHeight="1" x14ac:dyDescent="0.2">
      <c r="A7" s="9"/>
      <c r="C7" s="255"/>
      <c r="D7" s="353"/>
      <c r="E7" s="353"/>
      <c r="F7" s="353"/>
      <c r="G7" s="353"/>
      <c r="H7" s="353"/>
      <c r="I7" s="353"/>
      <c r="J7" s="353"/>
      <c r="K7" s="353"/>
      <c r="L7" s="353"/>
      <c r="M7" s="353"/>
      <c r="N7" s="353"/>
      <c r="O7" s="353"/>
      <c r="P7" s="353"/>
      <c r="Q7" s="353"/>
      <c r="R7" s="353"/>
      <c r="S7" s="353"/>
      <c r="T7" s="353"/>
      <c r="U7" s="353"/>
      <c r="V7" s="9"/>
      <c r="W7" s="11"/>
      <c r="X7" s="11"/>
      <c r="Y7" s="11"/>
      <c r="Z7" s="11"/>
      <c r="AA7" s="11"/>
      <c r="AB7" s="11"/>
    </row>
    <row r="8" spans="1:28" ht="15" customHeight="1" x14ac:dyDescent="0.2">
      <c r="A8" s="9"/>
      <c r="T8" s="354"/>
      <c r="U8" s="354"/>
      <c r="V8" s="11"/>
      <c r="W8" s="354" t="s">
        <v>275</v>
      </c>
      <c r="X8" s="354"/>
      <c r="Y8" s="354"/>
      <c r="Z8" s="11"/>
      <c r="AA8" s="11"/>
      <c r="AB8" s="114"/>
    </row>
    <row r="9" spans="1:28" ht="18" customHeight="1" x14ac:dyDescent="0.2">
      <c r="A9" s="9"/>
      <c r="B9" s="355" t="s">
        <v>293</v>
      </c>
      <c r="C9" s="355"/>
      <c r="D9" s="355"/>
      <c r="E9" s="355"/>
      <c r="F9" s="355"/>
      <c r="G9" s="355"/>
      <c r="H9" s="355"/>
      <c r="I9" s="355"/>
      <c r="J9" s="355"/>
      <c r="K9" s="355"/>
      <c r="L9" s="355"/>
      <c r="M9" s="355"/>
      <c r="T9" s="11"/>
      <c r="U9" s="11"/>
      <c r="V9" s="11" t="s">
        <v>274</v>
      </c>
      <c r="W9" s="354" t="s">
        <v>303</v>
      </c>
      <c r="X9" s="354"/>
      <c r="Y9" s="354"/>
      <c r="Z9" s="354"/>
      <c r="AA9" s="11"/>
      <c r="AB9" s="114"/>
    </row>
    <row r="10" spans="1:28" ht="18.75" x14ac:dyDescent="0.25">
      <c r="A10" s="9"/>
      <c r="B10" s="409" t="s">
        <v>417</v>
      </c>
      <c r="C10" s="409"/>
      <c r="D10" s="409"/>
      <c r="E10" s="408"/>
      <c r="F10" s="4"/>
      <c r="G10" s="13"/>
      <c r="H10" s="13"/>
      <c r="I10" s="2"/>
      <c r="J10" s="2"/>
      <c r="K10" s="299"/>
      <c r="L10" s="2"/>
      <c r="M10" s="13"/>
      <c r="T10" s="11"/>
      <c r="U10" s="11"/>
      <c r="V10" s="354"/>
      <c r="W10" s="354"/>
      <c r="X10" s="354"/>
      <c r="Y10" s="354"/>
      <c r="Z10" s="354"/>
      <c r="AA10" s="354"/>
      <c r="AB10" s="114"/>
    </row>
    <row r="11" spans="1:28" ht="18.75" x14ac:dyDescent="0.2">
      <c r="A11" s="253"/>
      <c r="B11" s="253"/>
      <c r="C11" s="253"/>
      <c r="D11" s="10"/>
      <c r="E11" s="10"/>
      <c r="F11" s="4"/>
      <c r="G11" s="13"/>
      <c r="H11" s="13"/>
      <c r="I11" s="255"/>
      <c r="J11" s="255"/>
      <c r="K11" s="299"/>
      <c r="L11" s="255"/>
      <c r="M11" s="13"/>
      <c r="N11" s="255"/>
      <c r="O11" s="255"/>
      <c r="P11" s="255"/>
      <c r="Q11" s="255"/>
      <c r="S11" s="255"/>
      <c r="T11" s="256"/>
      <c r="U11" s="256"/>
      <c r="V11" s="253"/>
      <c r="W11" s="253"/>
      <c r="X11" s="253"/>
      <c r="Y11" s="253"/>
      <c r="Z11" s="253"/>
      <c r="AA11" s="253"/>
      <c r="AB11" s="114"/>
    </row>
    <row r="12" spans="1:28" ht="18.75" x14ac:dyDescent="0.2">
      <c r="A12" s="253"/>
      <c r="B12" s="253"/>
      <c r="C12" s="253"/>
      <c r="D12" s="10"/>
      <c r="E12" s="10"/>
      <c r="F12" s="4"/>
      <c r="G12" s="13"/>
      <c r="H12" s="13"/>
      <c r="I12" s="255"/>
      <c r="J12" s="255"/>
      <c r="K12" s="299"/>
      <c r="L12" s="255"/>
      <c r="M12" s="13"/>
      <c r="N12" s="255"/>
      <c r="O12" s="255"/>
      <c r="P12" s="255"/>
      <c r="Q12" s="255"/>
      <c r="S12" s="255"/>
      <c r="T12" s="256"/>
      <c r="U12" s="256"/>
      <c r="V12" s="253"/>
      <c r="W12" s="253"/>
      <c r="X12" s="253"/>
      <c r="Y12" s="253"/>
      <c r="Z12" s="253"/>
      <c r="AA12" s="253"/>
      <c r="AB12" s="114"/>
    </row>
    <row r="13" spans="1:28" ht="18.75" x14ac:dyDescent="0.2">
      <c r="A13" s="253"/>
      <c r="B13" s="253"/>
      <c r="C13" s="253"/>
      <c r="D13" s="10"/>
      <c r="E13" s="10"/>
      <c r="F13" s="4"/>
      <c r="G13" s="13"/>
      <c r="H13" s="13"/>
      <c r="I13" s="255"/>
      <c r="J13" s="255"/>
      <c r="K13" s="299"/>
      <c r="L13" s="255"/>
      <c r="M13" s="13"/>
      <c r="N13" s="255"/>
      <c r="O13" s="255"/>
      <c r="P13" s="255"/>
      <c r="Q13" s="255"/>
      <c r="S13" s="255"/>
      <c r="T13" s="256"/>
      <c r="U13" s="256"/>
      <c r="V13" s="253"/>
      <c r="W13" s="253"/>
      <c r="X13" s="253"/>
      <c r="Y13" s="253"/>
      <c r="Z13" s="253"/>
      <c r="AA13" s="253"/>
      <c r="AB13" s="114"/>
    </row>
    <row r="14" spans="1:28" ht="18.75" x14ac:dyDescent="0.2">
      <c r="A14" s="220"/>
      <c r="B14" s="220"/>
      <c r="C14" s="220"/>
      <c r="D14" s="10"/>
      <c r="E14" s="10"/>
      <c r="F14" s="4"/>
      <c r="G14" s="13"/>
      <c r="H14" s="13"/>
      <c r="I14" s="221"/>
      <c r="J14" s="221"/>
      <c r="K14" s="299"/>
      <c r="L14" s="221"/>
      <c r="M14" s="13"/>
      <c r="N14" s="221"/>
      <c r="O14" s="221"/>
      <c r="P14" s="221"/>
      <c r="Q14" s="221"/>
      <c r="S14" s="221"/>
      <c r="T14" s="11"/>
      <c r="U14" s="11"/>
      <c r="V14" s="220"/>
      <c r="W14" s="220"/>
      <c r="X14" s="220"/>
      <c r="Y14" s="220"/>
      <c r="Z14" s="220"/>
      <c r="AA14" s="220"/>
      <c r="AB14" s="114"/>
    </row>
    <row r="15" spans="1:28" ht="18.75" x14ac:dyDescent="0.2">
      <c r="A15" s="2"/>
      <c r="B15" s="2"/>
      <c r="D15" s="4"/>
      <c r="E15" s="14"/>
      <c r="F15" s="4"/>
      <c r="G15" s="13"/>
      <c r="H15" s="13"/>
      <c r="I15" s="2"/>
      <c r="J15" s="2"/>
      <c r="K15" s="299"/>
      <c r="L15" s="2"/>
      <c r="M15" s="13"/>
      <c r="T15" s="15"/>
      <c r="U15" s="15"/>
      <c r="V15" s="15"/>
      <c r="W15" s="11"/>
      <c r="X15" s="11"/>
      <c r="Y15" s="11"/>
      <c r="Z15" s="11"/>
      <c r="AA15" s="11"/>
      <c r="AB15" s="16"/>
    </row>
    <row r="16" spans="1:28" ht="20.25" x14ac:dyDescent="0.2">
      <c r="A16" s="2"/>
      <c r="B16" s="2"/>
      <c r="C16" s="356" t="s">
        <v>312</v>
      </c>
      <c r="D16" s="356"/>
      <c r="E16" s="356"/>
      <c r="F16" s="356"/>
      <c r="G16" s="356"/>
      <c r="H16" s="356"/>
      <c r="I16" s="356"/>
      <c r="J16" s="356"/>
      <c r="K16" s="356"/>
      <c r="L16" s="356"/>
      <c r="M16" s="356"/>
      <c r="N16" s="356"/>
      <c r="O16" s="356"/>
      <c r="P16" s="356"/>
      <c r="Q16" s="356"/>
      <c r="R16" s="356"/>
      <c r="S16" s="356"/>
      <c r="T16" s="356"/>
      <c r="U16" s="356"/>
      <c r="V16" s="356"/>
      <c r="W16" s="356"/>
      <c r="X16" s="356"/>
      <c r="Y16" s="356"/>
      <c r="Z16" s="356"/>
      <c r="AA16" s="13"/>
    </row>
    <row r="17" spans="1:253" ht="18.600000000000001" customHeight="1" x14ac:dyDescent="0.2">
      <c r="A17" s="2"/>
      <c r="B17" s="2"/>
      <c r="D17" s="12"/>
      <c r="F17" s="6"/>
      <c r="G17" s="13"/>
      <c r="H17" s="13"/>
      <c r="I17" s="2"/>
      <c r="J17" s="2"/>
      <c r="K17" s="299"/>
      <c r="L17" s="2"/>
      <c r="M17" s="13"/>
      <c r="O17" s="356"/>
      <c r="P17" s="356"/>
      <c r="Q17" s="356"/>
      <c r="R17" s="356"/>
      <c r="S17" s="356"/>
      <c r="T17" s="13"/>
      <c r="U17" s="13"/>
      <c r="V17" s="13"/>
      <c r="W17" s="13"/>
      <c r="X17" s="13"/>
      <c r="Y17" s="13"/>
      <c r="Z17" s="13"/>
      <c r="AA17" s="13"/>
    </row>
    <row r="18" spans="1:253" ht="10.5" customHeight="1" x14ac:dyDescent="0.2">
      <c r="A18" s="2"/>
      <c r="B18" s="2"/>
      <c r="D18" s="2"/>
      <c r="F18" s="2"/>
      <c r="G18" s="2"/>
      <c r="H18" s="2"/>
      <c r="I18" s="2"/>
      <c r="J18" s="2"/>
      <c r="K18" s="299"/>
      <c r="L18" s="2"/>
      <c r="M18" s="2"/>
      <c r="T18" s="13"/>
      <c r="U18" s="13"/>
      <c r="V18" s="13"/>
      <c r="W18" s="13"/>
      <c r="X18" s="13"/>
      <c r="Y18" s="13"/>
      <c r="Z18" s="13"/>
      <c r="AA18" s="13"/>
    </row>
    <row r="19" spans="1:253" ht="10.5" customHeight="1" x14ac:dyDescent="0.2">
      <c r="A19" s="221"/>
      <c r="B19" s="221"/>
      <c r="C19" s="221"/>
      <c r="D19" s="221"/>
      <c r="F19" s="221"/>
      <c r="G19" s="221"/>
      <c r="H19" s="221"/>
      <c r="I19" s="221"/>
      <c r="J19" s="221"/>
      <c r="K19" s="299"/>
      <c r="L19" s="221"/>
      <c r="M19" s="221"/>
      <c r="N19" s="221"/>
      <c r="O19" s="221"/>
      <c r="P19" s="221"/>
      <c r="Q19" s="221"/>
      <c r="S19" s="221"/>
      <c r="T19" s="13"/>
      <c r="U19" s="13"/>
      <c r="V19" s="13"/>
      <c r="W19" s="13"/>
      <c r="X19" s="13"/>
      <c r="Y19" s="13"/>
      <c r="Z19" s="13"/>
      <c r="AA19" s="13"/>
    </row>
    <row r="20" spans="1:253" ht="10.5" customHeight="1" x14ac:dyDescent="0.2">
      <c r="A20" s="221"/>
      <c r="B20" s="221"/>
      <c r="C20" s="221"/>
      <c r="D20" s="221"/>
      <c r="F20" s="221"/>
      <c r="G20" s="221"/>
      <c r="H20" s="221"/>
      <c r="I20" s="221"/>
      <c r="J20" s="221"/>
      <c r="K20" s="299"/>
      <c r="L20" s="221"/>
      <c r="M20" s="221"/>
      <c r="N20" s="221"/>
      <c r="O20" s="221"/>
      <c r="P20" s="221"/>
      <c r="Q20" s="221"/>
      <c r="S20" s="221"/>
      <c r="T20" s="13"/>
      <c r="U20" s="13"/>
      <c r="V20" s="13"/>
      <c r="W20" s="13"/>
      <c r="X20" s="13"/>
      <c r="Y20" s="13"/>
      <c r="Z20" s="13"/>
      <c r="AA20" s="13"/>
    </row>
    <row r="21" spans="1:253" ht="15" customHeight="1" x14ac:dyDescent="0.2">
      <c r="A21" s="2"/>
      <c r="B21" s="2"/>
      <c r="D21" s="2"/>
      <c r="F21" s="2"/>
      <c r="G21" s="2"/>
      <c r="H21" s="2"/>
      <c r="I21" s="2"/>
      <c r="J21" s="2"/>
      <c r="K21" s="299"/>
      <c r="L21" s="2"/>
      <c r="M21" s="2"/>
      <c r="O21" s="6"/>
      <c r="T21" s="13"/>
      <c r="U21" s="13"/>
      <c r="V21" s="13"/>
      <c r="W21" s="13"/>
      <c r="X21" s="13"/>
      <c r="Y21" s="13"/>
      <c r="Z21" s="13"/>
      <c r="AA21" s="13"/>
    </row>
    <row r="22" spans="1:253" ht="17.25" customHeight="1" x14ac:dyDescent="0.2">
      <c r="A22" s="2"/>
      <c r="B22" s="185"/>
      <c r="C22" s="187"/>
      <c r="D22" s="17"/>
      <c r="F22" s="6"/>
      <c r="G22" s="13"/>
      <c r="H22" s="13"/>
      <c r="I22" s="2"/>
      <c r="J22" s="2"/>
      <c r="K22" s="299"/>
      <c r="L22" s="2"/>
      <c r="M22" s="13"/>
      <c r="T22" s="13"/>
      <c r="U22" s="13"/>
      <c r="V22" s="13"/>
      <c r="W22" s="13"/>
      <c r="X22" s="13"/>
      <c r="Y22" s="13"/>
      <c r="Z22" s="13"/>
      <c r="AA22" s="13"/>
    </row>
    <row r="23" spans="1:253" ht="12.75" customHeight="1" x14ac:dyDescent="0.2">
      <c r="A23" s="2"/>
      <c r="B23" s="18"/>
      <c r="C23" s="18"/>
      <c r="D23" s="18"/>
      <c r="F23" s="6"/>
      <c r="G23" s="13"/>
      <c r="H23" s="13"/>
      <c r="I23" s="2"/>
      <c r="J23" s="2"/>
      <c r="K23" s="299"/>
      <c r="L23" s="2"/>
      <c r="M23" s="13"/>
      <c r="T23" s="13"/>
      <c r="U23" s="13"/>
      <c r="V23" s="13"/>
      <c r="W23" s="13"/>
      <c r="X23" s="13"/>
      <c r="Y23" s="13"/>
      <c r="Z23" s="13"/>
      <c r="AA23" s="13"/>
    </row>
    <row r="24" spans="1:253" ht="10.5" customHeight="1" thickBot="1" x14ac:dyDescent="0.25">
      <c r="A24" s="2"/>
      <c r="B24" s="2"/>
      <c r="C24" s="18"/>
      <c r="D24" s="2"/>
      <c r="F24" s="6"/>
      <c r="G24" s="13"/>
      <c r="H24" s="13"/>
      <c r="I24" s="2"/>
      <c r="J24" s="2"/>
      <c r="K24" s="299"/>
      <c r="L24" s="2"/>
      <c r="M24" s="13"/>
      <c r="T24" s="13"/>
      <c r="U24" s="13"/>
      <c r="V24" s="13"/>
      <c r="W24" s="13"/>
      <c r="X24" s="13"/>
      <c r="Y24" s="13"/>
      <c r="Z24" s="13"/>
      <c r="AA24" s="13"/>
    </row>
    <row r="25" spans="1:253" ht="33" customHeight="1" thickBot="1" x14ac:dyDescent="0.25">
      <c r="A25" s="2"/>
      <c r="B25" s="2"/>
      <c r="D25" s="12"/>
      <c r="E25" s="19" t="s">
        <v>0</v>
      </c>
      <c r="F25" s="20" t="s">
        <v>1</v>
      </c>
      <c r="G25" s="119" t="s">
        <v>7</v>
      </c>
      <c r="H25" s="21">
        <v>68.040000000000006</v>
      </c>
      <c r="I25" s="22" t="s">
        <v>3</v>
      </c>
      <c r="J25" s="22" t="s">
        <v>4</v>
      </c>
      <c r="K25" s="22" t="s">
        <v>68</v>
      </c>
      <c r="L25" s="22" t="s">
        <v>5</v>
      </c>
      <c r="M25" s="21" t="s">
        <v>6</v>
      </c>
      <c r="N25" s="119" t="s">
        <v>7</v>
      </c>
      <c r="O25" s="19" t="s">
        <v>8</v>
      </c>
      <c r="P25" s="23" t="s">
        <v>3</v>
      </c>
      <c r="Q25" s="22" t="s">
        <v>4</v>
      </c>
      <c r="R25" s="22" t="s">
        <v>68</v>
      </c>
      <c r="S25" s="22" t="s">
        <v>5</v>
      </c>
      <c r="T25" s="24"/>
      <c r="U25" s="25"/>
      <c r="V25" s="25"/>
      <c r="W25" s="357"/>
      <c r="X25" s="357"/>
      <c r="Y25" s="13"/>
      <c r="Z25" s="13"/>
      <c r="AA25" s="13"/>
      <c r="AC25" s="3"/>
      <c r="AD25" s="3"/>
    </row>
    <row r="26" spans="1:253" s="1" customFormat="1" ht="108" customHeight="1" thickBot="1" x14ac:dyDescent="0.25">
      <c r="A26" s="330" t="s">
        <v>9</v>
      </c>
      <c r="B26" s="332" t="s">
        <v>10</v>
      </c>
      <c r="C26" s="346" t="s">
        <v>11</v>
      </c>
      <c r="D26" s="346" t="s">
        <v>12</v>
      </c>
      <c r="E26" s="27" t="s">
        <v>13</v>
      </c>
      <c r="F26" s="28" t="s">
        <v>14</v>
      </c>
      <c r="G26" s="310" t="s">
        <v>76</v>
      </c>
      <c r="H26" s="30" t="s">
        <v>15</v>
      </c>
      <c r="I26" s="30" t="s">
        <v>16</v>
      </c>
      <c r="J26" s="29" t="s">
        <v>17</v>
      </c>
      <c r="K26" s="29" t="s">
        <v>307</v>
      </c>
      <c r="L26" s="29" t="s">
        <v>18</v>
      </c>
      <c r="M26" s="31" t="s">
        <v>289</v>
      </c>
      <c r="N26" s="310" t="s">
        <v>76</v>
      </c>
      <c r="O26" s="31" t="s">
        <v>20</v>
      </c>
      <c r="P26" s="31" t="s">
        <v>21</v>
      </c>
      <c r="Q26" s="32" t="s">
        <v>22</v>
      </c>
      <c r="R26" s="32" t="s">
        <v>307</v>
      </c>
      <c r="S26" s="29" t="s">
        <v>301</v>
      </c>
      <c r="T26" s="33" t="s">
        <v>23</v>
      </c>
      <c r="U26" s="348" t="s">
        <v>24</v>
      </c>
      <c r="V26" s="338" t="s">
        <v>25</v>
      </c>
      <c r="W26" s="339" t="s">
        <v>26</v>
      </c>
      <c r="X26" s="341" t="s">
        <v>27</v>
      </c>
      <c r="Y26" s="343" t="s">
        <v>28</v>
      </c>
      <c r="Z26" s="343" t="s">
        <v>29</v>
      </c>
      <c r="AA26" s="2"/>
    </row>
    <row r="27" spans="1:253" s="1" customFormat="1" ht="113.25" customHeight="1" thickBot="1" x14ac:dyDescent="0.25">
      <c r="A27" s="331"/>
      <c r="B27" s="333"/>
      <c r="C27" s="347"/>
      <c r="D27" s="347"/>
      <c r="E27" s="35"/>
      <c r="F27" s="36" t="s">
        <v>30</v>
      </c>
      <c r="G27" s="37" t="s">
        <v>30</v>
      </c>
      <c r="H27" s="37" t="s">
        <v>30</v>
      </c>
      <c r="I27" s="37" t="s">
        <v>30</v>
      </c>
      <c r="J27" s="38" t="s">
        <v>30</v>
      </c>
      <c r="K27" s="38" t="s">
        <v>30</v>
      </c>
      <c r="L27" s="38" t="s">
        <v>30</v>
      </c>
      <c r="M27" s="26" t="s">
        <v>31</v>
      </c>
      <c r="N27" s="26" t="s">
        <v>31</v>
      </c>
      <c r="O27" s="26" t="s">
        <v>31</v>
      </c>
      <c r="P27" s="26" t="s">
        <v>31</v>
      </c>
      <c r="Q27" s="26" t="s">
        <v>31</v>
      </c>
      <c r="R27" s="300" t="s">
        <v>31</v>
      </c>
      <c r="S27" s="26" t="s">
        <v>31</v>
      </c>
      <c r="T27" s="39" t="s">
        <v>31</v>
      </c>
      <c r="U27" s="349"/>
      <c r="V27" s="338"/>
      <c r="W27" s="340"/>
      <c r="X27" s="342"/>
      <c r="Y27" s="344"/>
      <c r="Z27" s="345"/>
      <c r="AA27" s="2"/>
    </row>
    <row r="28" spans="1:253" s="40" customFormat="1" ht="57.75" customHeight="1" thickBot="1" x14ac:dyDescent="0.25">
      <c r="A28" s="41"/>
      <c r="B28" s="42"/>
      <c r="C28" s="41"/>
      <c r="D28" s="43"/>
      <c r="E28" s="44"/>
      <c r="F28" s="38"/>
      <c r="G28" s="45"/>
      <c r="H28" s="46"/>
      <c r="I28" s="45"/>
      <c r="J28" s="45"/>
      <c r="K28" s="45"/>
      <c r="L28" s="45"/>
      <c r="M28" s="41" t="s">
        <v>32</v>
      </c>
      <c r="N28" s="41" t="s">
        <v>33</v>
      </c>
      <c r="O28" s="41" t="s">
        <v>33</v>
      </c>
      <c r="P28" s="41" t="s">
        <v>34</v>
      </c>
      <c r="Q28" s="41" t="s">
        <v>34</v>
      </c>
      <c r="R28" s="41" t="s">
        <v>34</v>
      </c>
      <c r="S28" s="41" t="s">
        <v>34</v>
      </c>
      <c r="T28" s="43" t="s">
        <v>35</v>
      </c>
      <c r="U28" s="47"/>
      <c r="V28" s="42"/>
      <c r="W28" s="47"/>
      <c r="X28" s="48"/>
      <c r="Y28" s="49" t="s">
        <v>36</v>
      </c>
      <c r="Z28" s="48"/>
      <c r="AA28" s="2"/>
      <c r="AB28" s="1"/>
      <c r="AC28" s="50"/>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row>
    <row r="29" spans="1:253" ht="102.75" customHeight="1" thickBot="1" x14ac:dyDescent="0.25">
      <c r="A29" s="45">
        <v>1</v>
      </c>
      <c r="B29" s="41" t="s">
        <v>37</v>
      </c>
      <c r="C29" s="45">
        <v>1</v>
      </c>
      <c r="D29" s="51" t="s">
        <v>38</v>
      </c>
      <c r="E29" s="44" t="s">
        <v>39</v>
      </c>
      <c r="F29" s="52"/>
      <c r="G29" s="52">
        <v>45000</v>
      </c>
      <c r="H29" s="52">
        <v>831000</v>
      </c>
      <c r="I29" s="52"/>
      <c r="J29" s="53">
        <v>61000</v>
      </c>
      <c r="K29" s="52">
        <v>19000</v>
      </c>
      <c r="L29" s="52">
        <v>8000</v>
      </c>
      <c r="M29" s="54">
        <f>F29/1.09</f>
        <v>0</v>
      </c>
      <c r="N29" s="54">
        <f>G29/1.09</f>
        <v>41284.403669724765</v>
      </c>
      <c r="O29" s="54">
        <f t="shared" ref="O29:S29" si="0">H29/1.09</f>
        <v>762385.32110091741</v>
      </c>
      <c r="P29" s="54">
        <f t="shared" si="0"/>
        <v>0</v>
      </c>
      <c r="Q29" s="54">
        <f t="shared" si="0"/>
        <v>55963.302752293574</v>
      </c>
      <c r="R29" s="54">
        <f t="shared" si="0"/>
        <v>17431.192660550456</v>
      </c>
      <c r="S29" s="54">
        <f t="shared" si="0"/>
        <v>7339.4495412844035</v>
      </c>
      <c r="T29" s="55">
        <f>SUM(N29:S29)</f>
        <v>884403.66972477047</v>
      </c>
      <c r="U29" s="56" t="s">
        <v>40</v>
      </c>
      <c r="V29" s="56" t="s">
        <v>278</v>
      </c>
      <c r="W29" s="58" t="s">
        <v>295</v>
      </c>
      <c r="X29" s="59" t="s">
        <v>255</v>
      </c>
      <c r="Y29" s="60" t="s">
        <v>41</v>
      </c>
      <c r="Z29" s="47" t="s">
        <v>42</v>
      </c>
      <c r="AA29" s="13"/>
      <c r="AC29" s="3"/>
    </row>
    <row r="30" spans="1:253" s="61" customFormat="1" ht="31.5" customHeight="1" thickBot="1" x14ac:dyDescent="0.25">
      <c r="A30" s="45">
        <v>2</v>
      </c>
      <c r="B30" s="45"/>
      <c r="C30" s="62"/>
      <c r="D30" s="63" t="s">
        <v>43</v>
      </c>
      <c r="E30" s="64"/>
      <c r="F30" s="65"/>
      <c r="G30" s="65">
        <f>SUM(G29)</f>
        <v>45000</v>
      </c>
      <c r="H30" s="65">
        <f>SUM(H29)</f>
        <v>831000</v>
      </c>
      <c r="I30" s="65"/>
      <c r="J30" s="65">
        <f t="shared" ref="J30:S30" si="1">SUM(J29)</f>
        <v>61000</v>
      </c>
      <c r="K30" s="65">
        <f t="shared" si="1"/>
        <v>19000</v>
      </c>
      <c r="L30" s="65">
        <f t="shared" si="1"/>
        <v>8000</v>
      </c>
      <c r="M30" s="66">
        <f t="shared" si="1"/>
        <v>0</v>
      </c>
      <c r="N30" s="66">
        <f t="shared" si="1"/>
        <v>41284.403669724765</v>
      </c>
      <c r="O30" s="66">
        <f t="shared" si="1"/>
        <v>762385.32110091741</v>
      </c>
      <c r="P30" s="66">
        <f t="shared" si="1"/>
        <v>0</v>
      </c>
      <c r="Q30" s="66">
        <f t="shared" si="1"/>
        <v>55963.302752293574</v>
      </c>
      <c r="R30" s="66">
        <f t="shared" si="1"/>
        <v>17431.192660550456</v>
      </c>
      <c r="S30" s="66">
        <f t="shared" si="1"/>
        <v>7339.4495412844035</v>
      </c>
      <c r="T30" s="66">
        <f>SUM(N30:S30)</f>
        <v>884403.66972477047</v>
      </c>
      <c r="U30" s="67"/>
      <c r="V30" s="67"/>
      <c r="W30" s="68"/>
      <c r="X30" s="69"/>
      <c r="Y30" s="70"/>
      <c r="Z30" s="70"/>
      <c r="AA30" s="71"/>
    </row>
    <row r="31" spans="1:253" s="213" customFormat="1" ht="101.25" customHeight="1" thickBot="1" x14ac:dyDescent="0.25">
      <c r="A31" s="45">
        <v>3</v>
      </c>
      <c r="B31" s="207" t="s">
        <v>44</v>
      </c>
      <c r="C31" s="43">
        <v>2</v>
      </c>
      <c r="D31" s="72" t="s">
        <v>45</v>
      </c>
      <c r="E31" s="43" t="s">
        <v>46</v>
      </c>
      <c r="F31" s="91">
        <v>560000</v>
      </c>
      <c r="G31" s="74"/>
      <c r="H31" s="73"/>
      <c r="I31" s="74"/>
      <c r="J31" s="74"/>
      <c r="K31" s="212"/>
      <c r="L31" s="212">
        <v>0</v>
      </c>
      <c r="M31" s="202">
        <f>F31/1.19</f>
        <v>470588.23529411765</v>
      </c>
      <c r="N31" s="202">
        <f t="shared" ref="N31:S31" si="2">G31/1.19</f>
        <v>0</v>
      </c>
      <c r="O31" s="202">
        <f t="shared" si="2"/>
        <v>0</v>
      </c>
      <c r="P31" s="202">
        <f t="shared" si="2"/>
        <v>0</v>
      </c>
      <c r="Q31" s="202">
        <f t="shared" si="2"/>
        <v>0</v>
      </c>
      <c r="R31" s="202">
        <f t="shared" si="2"/>
        <v>0</v>
      </c>
      <c r="S31" s="202">
        <f t="shared" si="2"/>
        <v>0</v>
      </c>
      <c r="T31" s="55">
        <f t="shared" ref="T31:T47" si="3">SUM(M31:S31)</f>
        <v>470588.23529411765</v>
      </c>
      <c r="U31" s="57" t="s">
        <v>47</v>
      </c>
      <c r="V31" s="57" t="s">
        <v>48</v>
      </c>
      <c r="W31" s="76" t="s">
        <v>256</v>
      </c>
      <c r="X31" s="204" t="s">
        <v>257</v>
      </c>
      <c r="Y31" s="47" t="s">
        <v>41</v>
      </c>
      <c r="Z31" s="78" t="s">
        <v>42</v>
      </c>
      <c r="AA31" s="12"/>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row>
    <row r="32" spans="1:253" ht="28.5" customHeight="1" thickBot="1" x14ac:dyDescent="0.25">
      <c r="A32" s="45">
        <v>4</v>
      </c>
      <c r="B32" s="62"/>
      <c r="C32" s="45"/>
      <c r="D32" s="79" t="s">
        <v>49</v>
      </c>
      <c r="E32" s="43"/>
      <c r="F32" s="65">
        <f>SUM(F31)</f>
        <v>560000</v>
      </c>
      <c r="G32" s="65"/>
      <c r="H32" s="65"/>
      <c r="I32" s="65"/>
      <c r="J32" s="52"/>
      <c r="K32" s="75"/>
      <c r="L32" s="75">
        <v>0</v>
      </c>
      <c r="M32" s="54">
        <f t="shared" ref="M32:S32" si="4">SUM(M31)</f>
        <v>470588.23529411765</v>
      </c>
      <c r="N32" s="54">
        <f t="shared" si="4"/>
        <v>0</v>
      </c>
      <c r="O32" s="54">
        <f t="shared" si="4"/>
        <v>0</v>
      </c>
      <c r="P32" s="54">
        <f t="shared" si="4"/>
        <v>0</v>
      </c>
      <c r="Q32" s="54">
        <f t="shared" si="4"/>
        <v>0</v>
      </c>
      <c r="R32" s="54">
        <f t="shared" si="4"/>
        <v>0</v>
      </c>
      <c r="S32" s="54">
        <f t="shared" si="4"/>
        <v>0</v>
      </c>
      <c r="T32" s="55">
        <f t="shared" si="3"/>
        <v>470588.23529411765</v>
      </c>
      <c r="U32" s="57"/>
      <c r="V32" s="57"/>
      <c r="W32" s="76"/>
      <c r="X32" s="80"/>
      <c r="Y32" s="77"/>
      <c r="Z32" s="78"/>
      <c r="AA32" s="13"/>
    </row>
    <row r="33" spans="1:78" ht="94.5" customHeight="1" thickBot="1" x14ac:dyDescent="0.25">
      <c r="A33" s="45">
        <v>5</v>
      </c>
      <c r="B33" s="82" t="s">
        <v>50</v>
      </c>
      <c r="C33" s="37">
        <v>3</v>
      </c>
      <c r="D33" s="63" t="s">
        <v>394</v>
      </c>
      <c r="E33" s="41" t="s">
        <v>53</v>
      </c>
      <c r="F33" s="65"/>
      <c r="G33" s="52"/>
      <c r="H33" s="73"/>
      <c r="I33" s="74">
        <v>66000</v>
      </c>
      <c r="J33" s="74"/>
      <c r="K33" s="212">
        <v>6000</v>
      </c>
      <c r="L33" s="75"/>
      <c r="M33" s="54"/>
      <c r="N33" s="54">
        <f>F33/1.19</f>
        <v>0</v>
      </c>
      <c r="O33" s="54">
        <f t="shared" ref="O33:S33" si="5">G33/1.19</f>
        <v>0</v>
      </c>
      <c r="P33" s="54">
        <f t="shared" si="5"/>
        <v>0</v>
      </c>
      <c r="Q33" s="54">
        <f t="shared" si="5"/>
        <v>55462.184873949584</v>
      </c>
      <c r="R33" s="54">
        <f t="shared" si="5"/>
        <v>0</v>
      </c>
      <c r="S33" s="54">
        <f t="shared" si="5"/>
        <v>5042.0168067226896</v>
      </c>
      <c r="T33" s="55">
        <f t="shared" si="3"/>
        <v>60504.201680672275</v>
      </c>
      <c r="U33" s="57" t="s">
        <v>47</v>
      </c>
      <c r="V33" s="57" t="s">
        <v>51</v>
      </c>
      <c r="W33" s="81" t="s">
        <v>252</v>
      </c>
      <c r="X33" s="59" t="s">
        <v>254</v>
      </c>
      <c r="Y33" s="77" t="s">
        <v>52</v>
      </c>
      <c r="Z33" s="78" t="s">
        <v>42</v>
      </c>
      <c r="AA33" s="13"/>
    </row>
    <row r="34" spans="1:78" ht="99" customHeight="1" thickBot="1" x14ac:dyDescent="0.25">
      <c r="A34" s="45">
        <v>6</v>
      </c>
      <c r="B34" s="211" t="s">
        <v>50</v>
      </c>
      <c r="C34" s="210">
        <v>4</v>
      </c>
      <c r="D34" s="63" t="s">
        <v>276</v>
      </c>
      <c r="E34" s="41" t="s">
        <v>281</v>
      </c>
      <c r="F34" s="83"/>
      <c r="G34" s="52"/>
      <c r="H34" s="73">
        <v>178000</v>
      </c>
      <c r="I34" s="74"/>
      <c r="J34" s="74"/>
      <c r="K34" s="73"/>
      <c r="L34" s="52"/>
      <c r="M34" s="54"/>
      <c r="N34" s="54">
        <f>F34/1.19</f>
        <v>0</v>
      </c>
      <c r="O34" s="54">
        <f t="shared" ref="O34" si="6">G34/1.19</f>
        <v>0</v>
      </c>
      <c r="P34" s="54">
        <f t="shared" ref="P34" si="7">H34/1.19</f>
        <v>149579.83193277312</v>
      </c>
      <c r="Q34" s="54">
        <f t="shared" ref="Q34" si="8">I34/1.19</f>
        <v>0</v>
      </c>
      <c r="R34" s="54">
        <f t="shared" ref="R34" si="9">J34/1.19</f>
        <v>0</v>
      </c>
      <c r="S34" s="54">
        <f t="shared" ref="S34" si="10">K34/1.19</f>
        <v>0</v>
      </c>
      <c r="T34" s="55">
        <f t="shared" si="3"/>
        <v>149579.83193277312</v>
      </c>
      <c r="U34" s="57" t="s">
        <v>47</v>
      </c>
      <c r="V34" s="57" t="s">
        <v>278</v>
      </c>
      <c r="W34" s="209" t="s">
        <v>252</v>
      </c>
      <c r="X34" s="59" t="s">
        <v>254</v>
      </c>
      <c r="Y34" s="77" t="s">
        <v>52</v>
      </c>
      <c r="Z34" s="47" t="s">
        <v>42</v>
      </c>
      <c r="AA34" s="13"/>
    </row>
    <row r="35" spans="1:78" ht="96" customHeight="1" thickBot="1" x14ac:dyDescent="0.25">
      <c r="A35" s="45">
        <v>7</v>
      </c>
      <c r="B35" s="82" t="s">
        <v>50</v>
      </c>
      <c r="C35" s="45">
        <v>5</v>
      </c>
      <c r="D35" s="63" t="s">
        <v>54</v>
      </c>
      <c r="E35" s="41" t="s">
        <v>55</v>
      </c>
      <c r="F35" s="83">
        <v>235000</v>
      </c>
      <c r="G35" s="52">
        <v>0</v>
      </c>
      <c r="H35" s="73">
        <v>298000</v>
      </c>
      <c r="I35" s="74">
        <v>0</v>
      </c>
      <c r="J35" s="74">
        <v>11000</v>
      </c>
      <c r="K35" s="74">
        <v>0</v>
      </c>
      <c r="L35" s="83">
        <v>8000</v>
      </c>
      <c r="M35" s="54">
        <f>F35/1.19</f>
        <v>197478.99159663866</v>
      </c>
      <c r="N35" s="54">
        <f>G35/1.19</f>
        <v>0</v>
      </c>
      <c r="O35" s="54">
        <f t="shared" ref="O35:S35" si="11">H35/1.19</f>
        <v>250420.16806722691</v>
      </c>
      <c r="P35" s="54">
        <f t="shared" si="11"/>
        <v>0</v>
      </c>
      <c r="Q35" s="54">
        <f t="shared" si="11"/>
        <v>9243.6974789915967</v>
      </c>
      <c r="R35" s="54">
        <f t="shared" si="11"/>
        <v>0</v>
      </c>
      <c r="S35" s="54">
        <f t="shared" si="11"/>
        <v>6722.6890756302528</v>
      </c>
      <c r="T35" s="55">
        <f t="shared" si="3"/>
        <v>463865.54621848743</v>
      </c>
      <c r="U35" s="57" t="s">
        <v>47</v>
      </c>
      <c r="V35" s="57" t="s">
        <v>51</v>
      </c>
      <c r="W35" s="81" t="s">
        <v>252</v>
      </c>
      <c r="X35" s="59" t="s">
        <v>254</v>
      </c>
      <c r="Y35" s="84" t="s">
        <v>52</v>
      </c>
      <c r="Z35" s="78" t="s">
        <v>42</v>
      </c>
      <c r="AA35" s="13"/>
      <c r="AD35" s="3"/>
    </row>
    <row r="36" spans="1:78" ht="34.5" customHeight="1" thickBot="1" x14ac:dyDescent="0.25">
      <c r="A36" s="45">
        <v>8</v>
      </c>
      <c r="B36" s="82"/>
      <c r="C36" s="45"/>
      <c r="D36" s="63" t="s">
        <v>56</v>
      </c>
      <c r="E36" s="41"/>
      <c r="F36" s="65">
        <f t="shared" ref="F36:S36" si="12">SUM(F33:F35)</f>
        <v>235000</v>
      </c>
      <c r="G36" s="83">
        <f t="shared" si="12"/>
        <v>0</v>
      </c>
      <c r="H36" s="52">
        <f t="shared" si="12"/>
        <v>476000</v>
      </c>
      <c r="I36" s="52">
        <f t="shared" si="12"/>
        <v>66000</v>
      </c>
      <c r="J36" s="83">
        <f t="shared" si="12"/>
        <v>11000</v>
      </c>
      <c r="K36" s="83">
        <f t="shared" si="12"/>
        <v>6000</v>
      </c>
      <c r="L36" s="52">
        <f t="shared" si="12"/>
        <v>8000</v>
      </c>
      <c r="M36" s="85">
        <f t="shared" si="12"/>
        <v>197478.99159663866</v>
      </c>
      <c r="N36" s="54">
        <f t="shared" si="12"/>
        <v>0</v>
      </c>
      <c r="O36" s="54">
        <f t="shared" si="12"/>
        <v>250420.16806722691</v>
      </c>
      <c r="P36" s="54">
        <f t="shared" si="12"/>
        <v>149579.83193277312</v>
      </c>
      <c r="Q36" s="85">
        <f t="shared" si="12"/>
        <v>64705.882352941182</v>
      </c>
      <c r="R36" s="85">
        <f t="shared" si="12"/>
        <v>0</v>
      </c>
      <c r="S36" s="54">
        <f t="shared" si="12"/>
        <v>11764.705882352942</v>
      </c>
      <c r="T36" s="55">
        <f t="shared" si="3"/>
        <v>673949.57983193279</v>
      </c>
      <c r="U36" s="57"/>
      <c r="V36" s="57"/>
      <c r="W36" s="76"/>
      <c r="X36" s="80"/>
      <c r="Y36" s="86"/>
      <c r="Z36" s="47"/>
      <c r="AA36" s="13"/>
    </row>
    <row r="37" spans="1:78" ht="99" customHeight="1" thickBot="1" x14ac:dyDescent="0.25">
      <c r="A37" s="45">
        <v>9</v>
      </c>
      <c r="B37" s="82" t="s">
        <v>57</v>
      </c>
      <c r="C37" s="222">
        <v>6</v>
      </c>
      <c r="D37" s="223" t="s">
        <v>58</v>
      </c>
      <c r="E37" s="224" t="s">
        <v>59</v>
      </c>
      <c r="F37" s="54">
        <v>4601165.0999999996</v>
      </c>
      <c r="G37" s="87"/>
      <c r="H37" s="88"/>
      <c r="I37" s="74"/>
      <c r="J37" s="74"/>
      <c r="K37" s="88"/>
      <c r="L37" s="54"/>
      <c r="M37" s="54">
        <f>F37/1.19</f>
        <v>3866525.2941176468</v>
      </c>
      <c r="N37" s="54">
        <f>G37/1.19</f>
        <v>0</v>
      </c>
      <c r="O37" s="54">
        <f t="shared" ref="O37:S37" si="13">H37/1.19</f>
        <v>0</v>
      </c>
      <c r="P37" s="54">
        <f t="shared" si="13"/>
        <v>0</v>
      </c>
      <c r="Q37" s="54">
        <f t="shared" si="13"/>
        <v>0</v>
      </c>
      <c r="R37" s="54">
        <f t="shared" si="13"/>
        <v>0</v>
      </c>
      <c r="S37" s="54">
        <f t="shared" si="13"/>
        <v>0</v>
      </c>
      <c r="T37" s="55">
        <f t="shared" si="3"/>
        <v>3866525.2941176468</v>
      </c>
      <c r="U37" s="57" t="s">
        <v>47</v>
      </c>
      <c r="V37" s="57" t="s">
        <v>48</v>
      </c>
      <c r="W37" s="335" t="s">
        <v>346</v>
      </c>
      <c r="X37" s="336"/>
      <c r="Y37" s="336"/>
      <c r="Z37" s="337"/>
      <c r="AA37" s="13"/>
    </row>
    <row r="38" spans="1:78" ht="99" customHeight="1" thickBot="1" x14ac:dyDescent="0.25">
      <c r="A38" s="45">
        <v>10</v>
      </c>
      <c r="B38" s="309" t="s">
        <v>57</v>
      </c>
      <c r="C38" s="222">
        <v>7</v>
      </c>
      <c r="D38" s="223" t="s">
        <v>345</v>
      </c>
      <c r="E38" s="224"/>
      <c r="F38" s="317">
        <v>228480</v>
      </c>
      <c r="G38" s="90"/>
      <c r="H38" s="88"/>
      <c r="I38" s="91"/>
      <c r="J38" s="88"/>
      <c r="K38" s="88"/>
      <c r="L38" s="54"/>
      <c r="M38" s="54">
        <f t="shared" ref="M38:M45" si="14">F38/1.19</f>
        <v>192000</v>
      </c>
      <c r="N38" s="54">
        <f t="shared" ref="N38:S45" si="15">G38/1.19</f>
        <v>0</v>
      </c>
      <c r="O38" s="54">
        <f t="shared" si="15"/>
        <v>0</v>
      </c>
      <c r="P38" s="54">
        <f t="shared" si="15"/>
        <v>0</v>
      </c>
      <c r="Q38" s="54">
        <f t="shared" si="15"/>
        <v>0</v>
      </c>
      <c r="R38" s="54">
        <f t="shared" si="15"/>
        <v>0</v>
      </c>
      <c r="S38" s="54">
        <f t="shared" si="15"/>
        <v>0</v>
      </c>
      <c r="T38" s="55">
        <f t="shared" si="3"/>
        <v>192000</v>
      </c>
      <c r="U38" s="57" t="s">
        <v>47</v>
      </c>
      <c r="V38" s="57" t="s">
        <v>48</v>
      </c>
      <c r="W38" s="335" t="s">
        <v>346</v>
      </c>
      <c r="X38" s="336"/>
      <c r="Y38" s="336"/>
      <c r="Z38" s="337"/>
      <c r="AA38" s="13"/>
    </row>
    <row r="39" spans="1:78" ht="99" customHeight="1" thickBot="1" x14ac:dyDescent="0.25">
      <c r="A39" s="45">
        <v>11</v>
      </c>
      <c r="B39" s="199" t="s">
        <v>57</v>
      </c>
      <c r="C39" s="222">
        <v>8</v>
      </c>
      <c r="D39" s="223" t="s">
        <v>267</v>
      </c>
      <c r="E39" s="224" t="s">
        <v>59</v>
      </c>
      <c r="F39" s="225">
        <v>1120602.5</v>
      </c>
      <c r="G39" s="90"/>
      <c r="H39" s="74"/>
      <c r="I39" s="91"/>
      <c r="J39" s="74"/>
      <c r="K39" s="74"/>
      <c r="L39" s="52"/>
      <c r="M39" s="54">
        <f>F39/1.19</f>
        <v>941682.77310924372</v>
      </c>
      <c r="N39" s="54">
        <f t="shared" si="15"/>
        <v>0</v>
      </c>
      <c r="O39" s="54">
        <f t="shared" si="15"/>
        <v>0</v>
      </c>
      <c r="P39" s="54">
        <f t="shared" si="15"/>
        <v>0</v>
      </c>
      <c r="Q39" s="54">
        <f t="shared" si="15"/>
        <v>0</v>
      </c>
      <c r="R39" s="54">
        <f t="shared" si="15"/>
        <v>0</v>
      </c>
      <c r="S39" s="54">
        <f t="shared" si="15"/>
        <v>0</v>
      </c>
      <c r="T39" s="55">
        <f t="shared" si="3"/>
        <v>941682.77310924372</v>
      </c>
      <c r="U39" s="57" t="s">
        <v>47</v>
      </c>
      <c r="V39" s="57"/>
      <c r="W39" s="89"/>
      <c r="X39" s="80"/>
      <c r="Y39" s="86"/>
      <c r="Z39" s="78" t="s">
        <v>249</v>
      </c>
      <c r="AA39" s="13"/>
    </row>
    <row r="40" spans="1:78" ht="89.25" customHeight="1" thickBot="1" x14ac:dyDescent="0.25">
      <c r="A40" s="45">
        <v>12</v>
      </c>
      <c r="B40" s="199" t="s">
        <v>57</v>
      </c>
      <c r="C40" s="222">
        <v>9</v>
      </c>
      <c r="D40" s="223" t="s">
        <v>268</v>
      </c>
      <c r="E40" s="224" t="s">
        <v>269</v>
      </c>
      <c r="F40" s="225">
        <v>29155</v>
      </c>
      <c r="G40" s="52"/>
      <c r="H40" s="88"/>
      <c r="I40" s="74"/>
      <c r="J40" s="88"/>
      <c r="K40" s="88"/>
      <c r="L40" s="52"/>
      <c r="M40" s="54">
        <f t="shared" si="14"/>
        <v>24500</v>
      </c>
      <c r="N40" s="54">
        <f t="shared" si="15"/>
        <v>0</v>
      </c>
      <c r="O40" s="54">
        <f t="shared" si="15"/>
        <v>0</v>
      </c>
      <c r="P40" s="54">
        <f t="shared" si="15"/>
        <v>0</v>
      </c>
      <c r="Q40" s="54">
        <f t="shared" si="15"/>
        <v>0</v>
      </c>
      <c r="R40" s="54">
        <f t="shared" si="15"/>
        <v>0</v>
      </c>
      <c r="S40" s="54">
        <f t="shared" si="15"/>
        <v>0</v>
      </c>
      <c r="T40" s="55">
        <f t="shared" si="3"/>
        <v>24500</v>
      </c>
      <c r="U40" s="57" t="s">
        <v>47</v>
      </c>
      <c r="V40" s="57"/>
      <c r="W40" s="335" t="s">
        <v>271</v>
      </c>
      <c r="X40" s="336"/>
      <c r="Y40" s="336"/>
      <c r="Z40" s="337"/>
      <c r="AA40" s="13"/>
    </row>
    <row r="41" spans="1:78" ht="93" customHeight="1" thickBot="1" x14ac:dyDescent="0.25">
      <c r="A41" s="45">
        <v>13</v>
      </c>
      <c r="B41" s="199" t="s">
        <v>57</v>
      </c>
      <c r="C41" s="222">
        <v>10</v>
      </c>
      <c r="D41" s="226" t="s">
        <v>347</v>
      </c>
      <c r="E41" s="325" t="s">
        <v>392</v>
      </c>
      <c r="F41" s="227">
        <v>1100000</v>
      </c>
      <c r="G41" s="90"/>
      <c r="H41" s="91"/>
      <c r="I41" s="91"/>
      <c r="J41" s="91"/>
      <c r="K41" s="91"/>
      <c r="L41" s="65"/>
      <c r="M41" s="54">
        <f t="shared" si="14"/>
        <v>924369.74789915967</v>
      </c>
      <c r="N41" s="54">
        <f t="shared" si="15"/>
        <v>0</v>
      </c>
      <c r="O41" s="54">
        <f t="shared" si="15"/>
        <v>0</v>
      </c>
      <c r="P41" s="54">
        <f t="shared" si="15"/>
        <v>0</v>
      </c>
      <c r="Q41" s="54">
        <f t="shared" si="15"/>
        <v>0</v>
      </c>
      <c r="R41" s="54">
        <f t="shared" si="15"/>
        <v>0</v>
      </c>
      <c r="S41" s="54">
        <f t="shared" si="15"/>
        <v>0</v>
      </c>
      <c r="T41" s="55">
        <f t="shared" si="3"/>
        <v>924369.74789915967</v>
      </c>
      <c r="U41" s="57" t="s">
        <v>47</v>
      </c>
      <c r="V41" s="57" t="s">
        <v>48</v>
      </c>
      <c r="W41" s="318" t="s">
        <v>321</v>
      </c>
      <c r="X41" s="166" t="s">
        <v>348</v>
      </c>
      <c r="Y41" s="86" t="s">
        <v>41</v>
      </c>
      <c r="Z41" s="78" t="s">
        <v>349</v>
      </c>
      <c r="AA41" s="13"/>
    </row>
    <row r="42" spans="1:78" ht="119.25" customHeight="1" thickBot="1" x14ac:dyDescent="0.25">
      <c r="A42" s="45">
        <v>14</v>
      </c>
      <c r="B42" s="309" t="s">
        <v>57</v>
      </c>
      <c r="C42" s="222">
        <v>11</v>
      </c>
      <c r="D42" s="223" t="s">
        <v>350</v>
      </c>
      <c r="E42" s="224" t="s">
        <v>269</v>
      </c>
      <c r="F42" s="319">
        <v>30371.18</v>
      </c>
      <c r="G42" s="90"/>
      <c r="H42" s="91"/>
      <c r="I42" s="91"/>
      <c r="J42" s="91"/>
      <c r="K42" s="91"/>
      <c r="L42" s="65"/>
      <c r="M42" s="54">
        <f t="shared" si="14"/>
        <v>25522</v>
      </c>
      <c r="N42" s="54">
        <f t="shared" si="15"/>
        <v>0</v>
      </c>
      <c r="O42" s="54">
        <f t="shared" si="15"/>
        <v>0</v>
      </c>
      <c r="P42" s="54">
        <f t="shared" si="15"/>
        <v>0</v>
      </c>
      <c r="Q42" s="54">
        <f t="shared" si="15"/>
        <v>0</v>
      </c>
      <c r="R42" s="54">
        <f t="shared" si="15"/>
        <v>0</v>
      </c>
      <c r="S42" s="54">
        <f t="shared" si="15"/>
        <v>0</v>
      </c>
      <c r="T42" s="55">
        <f t="shared" si="3"/>
        <v>25522</v>
      </c>
      <c r="U42" s="57"/>
      <c r="V42" s="57"/>
      <c r="W42" s="335" t="s">
        <v>414</v>
      </c>
      <c r="X42" s="336"/>
      <c r="Y42" s="336"/>
      <c r="Z42" s="337"/>
      <c r="AA42" s="13"/>
    </row>
    <row r="43" spans="1:78" ht="91.5" customHeight="1" thickBot="1" x14ac:dyDescent="0.25">
      <c r="A43" s="45">
        <v>15</v>
      </c>
      <c r="B43" s="309" t="s">
        <v>57</v>
      </c>
      <c r="C43" s="222">
        <v>12</v>
      </c>
      <c r="D43" s="223" t="s">
        <v>351</v>
      </c>
      <c r="E43" s="224" t="s">
        <v>59</v>
      </c>
      <c r="F43" s="319">
        <v>8923119.6899999995</v>
      </c>
      <c r="G43" s="90"/>
      <c r="H43" s="91"/>
      <c r="I43" s="91"/>
      <c r="J43" s="91"/>
      <c r="K43" s="91"/>
      <c r="L43" s="65"/>
      <c r="M43" s="54">
        <f t="shared" si="14"/>
        <v>7498419.9075630251</v>
      </c>
      <c r="N43" s="54">
        <f t="shared" si="15"/>
        <v>0</v>
      </c>
      <c r="O43" s="54">
        <f t="shared" si="15"/>
        <v>0</v>
      </c>
      <c r="P43" s="54">
        <f t="shared" si="15"/>
        <v>0</v>
      </c>
      <c r="Q43" s="54">
        <f t="shared" si="15"/>
        <v>0</v>
      </c>
      <c r="R43" s="54">
        <f t="shared" si="15"/>
        <v>0</v>
      </c>
      <c r="S43" s="54">
        <f t="shared" si="15"/>
        <v>0</v>
      </c>
      <c r="T43" s="55">
        <f t="shared" si="3"/>
        <v>7498419.9075630251</v>
      </c>
      <c r="U43" s="57" t="s">
        <v>47</v>
      </c>
      <c r="V43" s="57" t="s">
        <v>48</v>
      </c>
      <c r="W43" s="318" t="s">
        <v>253</v>
      </c>
      <c r="X43" s="166" t="s">
        <v>416</v>
      </c>
      <c r="Y43" s="86" t="s">
        <v>41</v>
      </c>
      <c r="Z43" s="78" t="s">
        <v>349</v>
      </c>
      <c r="AA43" s="13"/>
    </row>
    <row r="44" spans="1:78" ht="96.75" customHeight="1" thickBot="1" x14ac:dyDescent="0.25">
      <c r="A44" s="45">
        <v>16</v>
      </c>
      <c r="B44" s="309" t="s">
        <v>57</v>
      </c>
      <c r="C44" s="222">
        <v>13</v>
      </c>
      <c r="D44" s="223" t="s">
        <v>415</v>
      </c>
      <c r="E44" s="224" t="s">
        <v>413</v>
      </c>
      <c r="F44" s="319">
        <v>7880748.4800000004</v>
      </c>
      <c r="G44" s="90"/>
      <c r="H44" s="91"/>
      <c r="I44" s="91"/>
      <c r="J44" s="91"/>
      <c r="K44" s="91"/>
      <c r="L44" s="65"/>
      <c r="M44" s="54">
        <f t="shared" si="14"/>
        <v>6622477.7142857146</v>
      </c>
      <c r="N44" s="54">
        <f t="shared" si="15"/>
        <v>0</v>
      </c>
      <c r="O44" s="54">
        <f t="shared" si="15"/>
        <v>0</v>
      </c>
      <c r="P44" s="54">
        <f t="shared" si="15"/>
        <v>0</v>
      </c>
      <c r="Q44" s="54">
        <f t="shared" si="15"/>
        <v>0</v>
      </c>
      <c r="R44" s="54">
        <f t="shared" si="15"/>
        <v>0</v>
      </c>
      <c r="S44" s="54">
        <f t="shared" si="15"/>
        <v>0</v>
      </c>
      <c r="T44" s="55">
        <f t="shared" si="3"/>
        <v>6622477.7142857146</v>
      </c>
      <c r="U44" s="57" t="s">
        <v>47</v>
      </c>
      <c r="V44" s="57" t="s">
        <v>48</v>
      </c>
      <c r="W44" s="318" t="s">
        <v>254</v>
      </c>
      <c r="X44" s="166" t="s">
        <v>257</v>
      </c>
      <c r="Y44" s="86" t="s">
        <v>41</v>
      </c>
      <c r="Z44" s="78" t="s">
        <v>349</v>
      </c>
      <c r="AA44" s="13"/>
    </row>
    <row r="45" spans="1:78" ht="99" customHeight="1" thickBot="1" x14ac:dyDescent="0.25">
      <c r="A45" s="45">
        <v>17</v>
      </c>
      <c r="B45" s="309" t="s">
        <v>57</v>
      </c>
      <c r="C45" s="222">
        <v>14</v>
      </c>
      <c r="D45" s="223" t="s">
        <v>352</v>
      </c>
      <c r="E45" s="224" t="s">
        <v>269</v>
      </c>
      <c r="F45" s="319">
        <v>3570</v>
      </c>
      <c r="G45" s="90"/>
      <c r="H45" s="91"/>
      <c r="I45" s="91"/>
      <c r="J45" s="91"/>
      <c r="K45" s="91"/>
      <c r="L45" s="65"/>
      <c r="M45" s="54">
        <f t="shared" si="14"/>
        <v>3000</v>
      </c>
      <c r="N45" s="54">
        <f t="shared" si="15"/>
        <v>0</v>
      </c>
      <c r="O45" s="54">
        <f t="shared" si="15"/>
        <v>0</v>
      </c>
      <c r="P45" s="54">
        <f t="shared" si="15"/>
        <v>0</v>
      </c>
      <c r="Q45" s="54">
        <f t="shared" si="15"/>
        <v>0</v>
      </c>
      <c r="R45" s="54">
        <f t="shared" si="15"/>
        <v>0</v>
      </c>
      <c r="S45" s="54">
        <f t="shared" si="15"/>
        <v>0</v>
      </c>
      <c r="T45" s="55">
        <f t="shared" si="3"/>
        <v>3000</v>
      </c>
      <c r="U45" s="57"/>
      <c r="V45" s="57"/>
      <c r="W45" s="350" t="s">
        <v>414</v>
      </c>
      <c r="X45" s="351"/>
      <c r="Y45" s="351"/>
      <c r="Z45" s="352"/>
      <c r="AA45" s="13"/>
    </row>
    <row r="46" spans="1:78" ht="34.5" customHeight="1" thickBot="1" x14ac:dyDescent="0.25">
      <c r="A46" s="45">
        <v>18</v>
      </c>
      <c r="B46" s="82"/>
      <c r="C46" s="45"/>
      <c r="D46" s="43" t="s">
        <v>62</v>
      </c>
      <c r="E46" s="44"/>
      <c r="F46" s="66">
        <f>SUM(F37:F45)</f>
        <v>23917211.949999999</v>
      </c>
      <c r="G46" s="65"/>
      <c r="H46" s="65"/>
      <c r="I46" s="65"/>
      <c r="J46" s="65"/>
      <c r="K46" s="65"/>
      <c r="L46" s="66"/>
      <c r="M46" s="66">
        <f t="shared" ref="M46:S46" si="16">SUM(M37:M45)</f>
        <v>20098497.43697479</v>
      </c>
      <c r="N46" s="66">
        <f t="shared" si="16"/>
        <v>0</v>
      </c>
      <c r="O46" s="66">
        <f t="shared" si="16"/>
        <v>0</v>
      </c>
      <c r="P46" s="66">
        <f t="shared" si="16"/>
        <v>0</v>
      </c>
      <c r="Q46" s="66">
        <f t="shared" si="16"/>
        <v>0</v>
      </c>
      <c r="R46" s="66">
        <f t="shared" si="16"/>
        <v>0</v>
      </c>
      <c r="S46" s="66">
        <f t="shared" si="16"/>
        <v>0</v>
      </c>
      <c r="T46" s="55">
        <f t="shared" si="3"/>
        <v>20098497.43697479</v>
      </c>
      <c r="U46" s="57"/>
      <c r="V46" s="57"/>
      <c r="W46" s="92"/>
      <c r="X46" s="59"/>
      <c r="Y46" s="86"/>
      <c r="Z46" s="78"/>
      <c r="AA46" s="13"/>
    </row>
    <row r="47" spans="1:78" s="93" customFormat="1" ht="37.5" customHeight="1" thickBot="1" x14ac:dyDescent="0.25">
      <c r="A47" s="45">
        <v>19</v>
      </c>
      <c r="B47" s="94"/>
      <c r="C47" s="95"/>
      <c r="D47" s="64" t="s">
        <v>65</v>
      </c>
      <c r="E47" s="44"/>
      <c r="F47" s="96">
        <f>F30+F32+F36+F46</f>
        <v>24712211.949999999</v>
      </c>
      <c r="G47" s="96">
        <f t="shared" ref="G47:L47" si="17">G30+G32+G36+G46</f>
        <v>45000</v>
      </c>
      <c r="H47" s="96">
        <f t="shared" si="17"/>
        <v>1307000</v>
      </c>
      <c r="I47" s="96">
        <f t="shared" si="17"/>
        <v>66000</v>
      </c>
      <c r="J47" s="96">
        <f t="shared" si="17"/>
        <v>72000</v>
      </c>
      <c r="K47" s="96">
        <f t="shared" si="17"/>
        <v>25000</v>
      </c>
      <c r="L47" s="96">
        <f t="shared" si="17"/>
        <v>16000</v>
      </c>
      <c r="M47" s="66">
        <f>F47/1.19</f>
        <v>20766564.663865548</v>
      </c>
      <c r="N47" s="66">
        <f t="shared" ref="N47:S47" si="18">H47/1.19</f>
        <v>1098319.3277310925</v>
      </c>
      <c r="O47" s="66">
        <f t="shared" si="18"/>
        <v>55462.184873949584</v>
      </c>
      <c r="P47" s="66">
        <f t="shared" si="18"/>
        <v>60504.201680672275</v>
      </c>
      <c r="Q47" s="66">
        <f t="shared" si="18"/>
        <v>21008.403361344539</v>
      </c>
      <c r="R47" s="66">
        <f t="shared" si="18"/>
        <v>13445.378151260506</v>
      </c>
      <c r="S47" s="66">
        <f t="shared" si="18"/>
        <v>17450894.675517268</v>
      </c>
      <c r="T47" s="66">
        <f t="shared" si="3"/>
        <v>39466198.835181132</v>
      </c>
      <c r="U47" s="57"/>
      <c r="V47" s="97"/>
      <c r="W47" s="98"/>
      <c r="X47" s="99"/>
      <c r="Y47" s="100"/>
      <c r="Z47" s="101"/>
      <c r="AA47" s="13"/>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row>
    <row r="48" spans="1:78" ht="15.75" x14ac:dyDescent="0.2">
      <c r="A48" s="102"/>
      <c r="B48" s="102"/>
      <c r="C48" s="102"/>
      <c r="D48" s="103"/>
      <c r="E48" s="104"/>
      <c r="F48" s="105"/>
      <c r="G48" s="106"/>
      <c r="H48" s="106"/>
      <c r="I48" s="102"/>
      <c r="J48" s="102"/>
      <c r="K48" s="297"/>
      <c r="L48" s="102"/>
      <c r="M48" s="106"/>
      <c r="N48" s="102"/>
      <c r="O48" s="102"/>
      <c r="P48" s="102"/>
      <c r="Q48" s="102"/>
      <c r="R48" s="297"/>
      <c r="S48" s="102"/>
      <c r="T48" s="106"/>
      <c r="U48" s="106"/>
      <c r="V48" s="106"/>
      <c r="W48" s="106"/>
      <c r="X48" s="106"/>
      <c r="Y48" s="106"/>
      <c r="Z48" s="106"/>
      <c r="AA48" s="13"/>
    </row>
    <row r="49" spans="1:28" ht="15.75" x14ac:dyDescent="0.25">
      <c r="A49" s="102"/>
      <c r="B49" s="102"/>
      <c r="C49" s="334" t="s">
        <v>284</v>
      </c>
      <c r="D49" s="334"/>
      <c r="E49" s="104"/>
      <c r="F49" s="105"/>
      <c r="G49" s="106"/>
      <c r="H49" s="106"/>
      <c r="I49" s="102"/>
      <c r="J49" s="102"/>
      <c r="K49" s="297"/>
      <c r="L49" s="102"/>
      <c r="M49" s="106"/>
      <c r="Q49" s="107"/>
      <c r="R49" s="298"/>
      <c r="W49" s="106"/>
      <c r="X49" s="334"/>
      <c r="Y49" s="334"/>
      <c r="Z49" s="106"/>
      <c r="AA49" s="106"/>
      <c r="AB49" s="108"/>
    </row>
    <row r="50" spans="1:28" ht="16.5" customHeight="1" x14ac:dyDescent="0.25">
      <c r="A50" s="360" t="s">
        <v>304</v>
      </c>
      <c r="B50" s="360"/>
      <c r="C50" s="360"/>
      <c r="D50" s="360"/>
      <c r="E50" s="360"/>
      <c r="F50" s="105"/>
      <c r="G50" s="106"/>
      <c r="H50" s="106"/>
      <c r="I50" s="102"/>
      <c r="J50" s="102"/>
      <c r="K50" s="297"/>
      <c r="L50" s="102"/>
      <c r="M50" s="106"/>
      <c r="Q50" s="107"/>
      <c r="R50" s="298"/>
      <c r="W50" s="359"/>
      <c r="X50" s="359"/>
      <c r="Y50" s="359"/>
      <c r="Z50" s="359"/>
      <c r="AA50" s="359"/>
      <c r="AB50" s="109"/>
    </row>
    <row r="51" spans="1:28" ht="16.5" customHeight="1" x14ac:dyDescent="0.25">
      <c r="A51" s="238"/>
      <c r="B51" s="238"/>
      <c r="C51" s="238"/>
      <c r="D51" s="238"/>
      <c r="E51" s="238"/>
      <c r="F51" s="105"/>
      <c r="G51" s="106"/>
      <c r="H51" s="106"/>
      <c r="I51" s="237"/>
      <c r="J51" s="237"/>
      <c r="K51" s="297"/>
      <c r="L51" s="237"/>
      <c r="M51" s="106"/>
      <c r="N51" s="241"/>
      <c r="O51" s="241"/>
      <c r="P51" s="241"/>
      <c r="Q51" s="240"/>
      <c r="R51" s="298"/>
      <c r="S51" s="241"/>
      <c r="W51" s="239"/>
      <c r="X51" s="239"/>
      <c r="Y51" s="239"/>
      <c r="Z51" s="239"/>
      <c r="AA51" s="239"/>
      <c r="AB51" s="242"/>
    </row>
    <row r="52" spans="1:28" ht="16.5" customHeight="1" x14ac:dyDescent="0.25">
      <c r="A52" s="238"/>
      <c r="B52" s="238"/>
      <c r="C52" s="238"/>
      <c r="D52" s="238"/>
      <c r="E52" s="238"/>
      <c r="F52" s="105"/>
      <c r="G52" s="106"/>
      <c r="H52" s="106"/>
      <c r="I52" s="237"/>
      <c r="J52" s="237"/>
      <c r="K52" s="297"/>
      <c r="L52" s="237"/>
      <c r="M52" s="106"/>
      <c r="N52" s="241"/>
      <c r="O52" s="241"/>
      <c r="P52" s="241"/>
      <c r="Q52" s="240"/>
      <c r="R52" s="298"/>
      <c r="S52" s="241"/>
      <c r="W52" s="239"/>
      <c r="X52" s="239"/>
      <c r="Y52" s="239"/>
      <c r="Z52" s="239"/>
      <c r="AA52" s="239"/>
      <c r="AB52" s="242"/>
    </row>
    <row r="53" spans="1:28" ht="16.5" customHeight="1" x14ac:dyDescent="0.25">
      <c r="A53" s="269"/>
      <c r="B53" s="269"/>
      <c r="C53" s="269"/>
      <c r="D53" s="269"/>
      <c r="E53" s="269"/>
      <c r="F53" s="105"/>
      <c r="G53" s="106"/>
      <c r="H53" s="106"/>
      <c r="I53" s="270"/>
      <c r="J53" s="270"/>
      <c r="K53" s="297"/>
      <c r="L53" s="270"/>
      <c r="M53" s="106"/>
      <c r="N53" s="267"/>
      <c r="O53" s="267"/>
      <c r="P53" s="267"/>
      <c r="Q53" s="271"/>
      <c r="R53" s="298"/>
      <c r="S53" s="267"/>
      <c r="W53" s="268"/>
      <c r="X53" s="268"/>
      <c r="Y53" s="268"/>
      <c r="Z53" s="268"/>
      <c r="AA53" s="268"/>
      <c r="AB53" s="272"/>
    </row>
    <row r="54" spans="1:28" ht="16.5" customHeight="1" x14ac:dyDescent="0.25">
      <c r="A54" s="269"/>
      <c r="B54" s="269"/>
      <c r="C54" s="269"/>
      <c r="D54" s="269"/>
      <c r="E54" s="269"/>
      <c r="F54" s="105"/>
      <c r="G54" s="106"/>
      <c r="H54" s="106"/>
      <c r="I54" s="270"/>
      <c r="J54" s="270"/>
      <c r="K54" s="297"/>
      <c r="L54" s="270"/>
      <c r="M54" s="106"/>
      <c r="N54" s="267"/>
      <c r="O54" s="267"/>
      <c r="P54" s="267"/>
      <c r="Q54" s="271"/>
      <c r="R54" s="298"/>
      <c r="S54" s="267"/>
      <c r="W54" s="268"/>
      <c r="X54" s="268"/>
      <c r="Y54" s="268"/>
      <c r="Z54" s="268"/>
      <c r="AA54" s="268"/>
      <c r="AB54" s="272"/>
    </row>
    <row r="55" spans="1:28" ht="16.5" customHeight="1" x14ac:dyDescent="0.25">
      <c r="A55" s="269"/>
      <c r="B55" s="269"/>
      <c r="C55" s="269"/>
      <c r="D55" s="269"/>
      <c r="E55" s="269"/>
      <c r="F55" s="105"/>
      <c r="G55" s="106"/>
      <c r="H55" s="106"/>
      <c r="I55" s="270"/>
      <c r="J55" s="270"/>
      <c r="K55" s="297"/>
      <c r="L55" s="270"/>
      <c r="M55" s="106"/>
      <c r="N55" s="267"/>
      <c r="O55" s="267"/>
      <c r="P55" s="267"/>
      <c r="Q55" s="271"/>
      <c r="R55" s="298"/>
      <c r="S55" s="267"/>
      <c r="W55" s="268"/>
      <c r="X55" s="268"/>
      <c r="Y55" s="268"/>
      <c r="Z55" s="268"/>
      <c r="AA55" s="268"/>
      <c r="AB55" s="272"/>
    </row>
    <row r="56" spans="1:28" ht="16.5" customHeight="1" x14ac:dyDescent="0.25">
      <c r="A56" s="238"/>
      <c r="B56" s="238"/>
      <c r="C56" s="238"/>
      <c r="D56" s="238"/>
      <c r="E56" s="238"/>
      <c r="F56" s="105"/>
      <c r="G56" s="106"/>
      <c r="H56" s="106"/>
      <c r="I56" s="237"/>
      <c r="J56" s="237"/>
      <c r="K56" s="297"/>
      <c r="L56" s="237"/>
      <c r="M56" s="106"/>
      <c r="N56" s="241"/>
      <c r="O56" s="241"/>
      <c r="P56" s="241"/>
      <c r="Q56" s="240"/>
      <c r="R56" s="298"/>
      <c r="S56" s="241"/>
      <c r="W56" s="239"/>
      <c r="X56" s="239"/>
      <c r="Y56" s="239"/>
      <c r="Z56" s="239"/>
      <c r="AA56" s="239"/>
      <c r="AB56" s="242"/>
    </row>
    <row r="57" spans="1:28" ht="16.5" customHeight="1" x14ac:dyDescent="0.25">
      <c r="A57" s="261"/>
      <c r="B57" s="261"/>
      <c r="C57" s="261"/>
      <c r="D57" s="261"/>
      <c r="E57" s="261"/>
      <c r="F57" s="105"/>
      <c r="G57" s="106"/>
      <c r="H57" s="106"/>
      <c r="I57" s="260"/>
      <c r="J57" s="260"/>
      <c r="K57" s="297"/>
      <c r="L57" s="260"/>
      <c r="M57" s="106"/>
      <c r="N57" s="259"/>
      <c r="O57" s="259"/>
      <c r="P57" s="259"/>
      <c r="Q57" s="263"/>
      <c r="R57" s="298"/>
      <c r="S57" s="259"/>
      <c r="W57" s="262"/>
      <c r="X57" s="262"/>
      <c r="Y57" s="262"/>
      <c r="Z57" s="262"/>
      <c r="AA57" s="262"/>
      <c r="AB57" s="264"/>
    </row>
    <row r="58" spans="1:28" ht="16.5" customHeight="1" x14ac:dyDescent="0.25">
      <c r="A58" s="238"/>
      <c r="B58" s="238"/>
      <c r="C58" s="238"/>
      <c r="D58" s="238"/>
      <c r="E58" s="238"/>
      <c r="F58" s="105"/>
      <c r="G58" s="106"/>
      <c r="H58" s="106"/>
      <c r="I58" s="237"/>
      <c r="J58" s="237"/>
      <c r="K58" s="297"/>
      <c r="L58" s="237"/>
      <c r="M58" s="106"/>
      <c r="N58" s="241"/>
      <c r="O58" s="241"/>
      <c r="P58" s="241"/>
      <c r="Q58" s="240"/>
      <c r="R58" s="298"/>
      <c r="S58" s="241"/>
      <c r="W58" s="239"/>
      <c r="X58" s="239"/>
      <c r="Y58" s="239"/>
      <c r="Z58" s="239"/>
      <c r="AA58" s="239"/>
      <c r="AB58" s="242"/>
    </row>
    <row r="59" spans="1:28" ht="16.5" customHeight="1" x14ac:dyDescent="0.25">
      <c r="A59" s="238"/>
      <c r="B59" s="238"/>
      <c r="C59" s="238"/>
      <c r="D59" s="238"/>
      <c r="E59" s="238"/>
      <c r="F59" s="105"/>
      <c r="G59" s="106"/>
      <c r="H59" s="106"/>
      <c r="I59" s="237"/>
      <c r="J59" s="237"/>
      <c r="K59" s="297"/>
      <c r="L59" s="237"/>
      <c r="M59" s="106"/>
      <c r="N59" s="241"/>
      <c r="O59" s="241"/>
      <c r="P59" s="241"/>
      <c r="Q59" s="240"/>
      <c r="R59" s="298"/>
      <c r="S59" s="241"/>
      <c r="W59" s="239"/>
      <c r="X59" s="239"/>
      <c r="Y59" s="239"/>
      <c r="Z59" s="239"/>
      <c r="AA59" s="239"/>
      <c r="AB59" s="242"/>
    </row>
    <row r="60" spans="1:28" ht="16.5" customHeight="1" x14ac:dyDescent="0.25">
      <c r="A60" s="238"/>
      <c r="B60" s="238"/>
      <c r="C60" s="238"/>
      <c r="D60" s="238"/>
      <c r="E60" s="238"/>
      <c r="F60" s="105"/>
      <c r="G60" s="106"/>
      <c r="H60" s="106"/>
      <c r="I60" s="237"/>
      <c r="J60" s="237"/>
      <c r="K60" s="297"/>
      <c r="L60" s="237"/>
      <c r="M60" s="106"/>
      <c r="N60" s="241"/>
      <c r="O60" s="241"/>
      <c r="P60" s="241"/>
      <c r="Q60" s="240"/>
      <c r="R60" s="298"/>
      <c r="S60" s="241"/>
      <c r="W60" s="239"/>
      <c r="X60" s="239"/>
      <c r="Y60" s="239"/>
      <c r="Z60" s="239"/>
      <c r="AA60" s="239"/>
      <c r="AB60" s="242"/>
    </row>
    <row r="61" spans="1:28" ht="16.5" customHeight="1" x14ac:dyDescent="0.25">
      <c r="A61" s="238"/>
      <c r="B61" s="238"/>
      <c r="C61" s="362" t="s">
        <v>291</v>
      </c>
      <c r="D61" s="362"/>
      <c r="E61" s="362"/>
      <c r="F61" s="362"/>
      <c r="G61" s="106"/>
      <c r="H61" s="106"/>
      <c r="I61" s="237"/>
      <c r="J61" s="237"/>
      <c r="K61" s="297"/>
      <c r="L61" s="237"/>
      <c r="M61" s="106"/>
      <c r="N61" s="241"/>
      <c r="O61" s="241"/>
      <c r="P61" s="241"/>
      <c r="Q61" s="240"/>
      <c r="R61" s="298"/>
      <c r="S61" s="241"/>
      <c r="W61" s="239"/>
      <c r="X61" s="239"/>
      <c r="Y61" s="239"/>
      <c r="Z61" s="239"/>
      <c r="AA61" s="239"/>
      <c r="AB61" s="242"/>
    </row>
    <row r="62" spans="1:28" ht="16.5" customHeight="1" x14ac:dyDescent="0.25">
      <c r="A62" s="238"/>
      <c r="B62" s="238"/>
      <c r="C62" s="334" t="s">
        <v>313</v>
      </c>
      <c r="D62" s="334"/>
      <c r="E62" s="334"/>
      <c r="F62" s="334"/>
      <c r="G62" s="106"/>
      <c r="H62" s="106"/>
      <c r="I62" s="237"/>
      <c r="J62" s="237"/>
      <c r="K62" s="297"/>
      <c r="L62" s="237"/>
      <c r="M62" s="106"/>
      <c r="N62" s="241"/>
      <c r="O62" s="241"/>
      <c r="P62" s="241"/>
      <c r="Q62" s="240"/>
      <c r="R62" s="298"/>
      <c r="S62" s="241"/>
      <c r="W62" s="239"/>
      <c r="X62" s="239"/>
      <c r="Y62" s="239"/>
      <c r="Z62" s="239"/>
      <c r="AA62" s="239"/>
      <c r="AB62" s="242"/>
    </row>
    <row r="63" spans="1:28" ht="16.5" customHeight="1" x14ac:dyDescent="0.25">
      <c r="A63" s="238"/>
      <c r="B63" s="238"/>
      <c r="C63" s="241"/>
      <c r="D63" s="12"/>
      <c r="F63" s="6"/>
      <c r="G63" s="106"/>
      <c r="H63" s="106"/>
      <c r="I63" s="237"/>
      <c r="J63" s="237"/>
      <c r="K63" s="297"/>
      <c r="L63" s="237"/>
      <c r="M63" s="106"/>
      <c r="N63" s="241"/>
      <c r="O63" s="241"/>
      <c r="P63" s="241"/>
      <c r="Q63" s="240"/>
      <c r="R63" s="298"/>
      <c r="S63" s="241"/>
      <c r="W63" s="239"/>
      <c r="X63" s="239"/>
      <c r="Y63" s="239"/>
      <c r="Z63" s="239"/>
      <c r="AA63" s="239"/>
      <c r="AB63" s="242"/>
    </row>
    <row r="64" spans="1:28" ht="16.5" customHeight="1" x14ac:dyDescent="0.25">
      <c r="A64" s="269"/>
      <c r="B64" s="269"/>
      <c r="C64" s="267"/>
      <c r="D64" s="12"/>
      <c r="F64" s="6"/>
      <c r="G64" s="106"/>
      <c r="H64" s="106"/>
      <c r="I64" s="270"/>
      <c r="J64" s="270"/>
      <c r="K64" s="297"/>
      <c r="L64" s="270"/>
      <c r="M64" s="106"/>
      <c r="N64" s="267"/>
      <c r="O64" s="267"/>
      <c r="P64" s="267"/>
      <c r="Q64" s="271"/>
      <c r="R64" s="298"/>
      <c r="S64" s="267"/>
      <c r="W64" s="268"/>
      <c r="X64" s="268"/>
      <c r="Y64" s="268"/>
      <c r="Z64" s="268"/>
      <c r="AA64" s="268"/>
      <c r="AB64" s="272"/>
    </row>
    <row r="65" spans="1:28" ht="16.5" customHeight="1" x14ac:dyDescent="0.25">
      <c r="A65" s="269"/>
      <c r="B65" s="269"/>
      <c r="C65" s="267"/>
      <c r="D65" s="12"/>
      <c r="F65" s="6"/>
      <c r="G65" s="106"/>
      <c r="H65" s="106"/>
      <c r="I65" s="270"/>
      <c r="J65" s="270"/>
      <c r="K65" s="297"/>
      <c r="L65" s="270"/>
      <c r="M65" s="106"/>
      <c r="N65" s="267"/>
      <c r="O65" s="267"/>
      <c r="P65" s="267"/>
      <c r="Q65" s="271"/>
      <c r="R65" s="298"/>
      <c r="S65" s="267"/>
      <c r="W65" s="268"/>
      <c r="X65" s="268"/>
      <c r="Y65" s="268"/>
      <c r="Z65" s="268"/>
      <c r="AA65" s="268"/>
      <c r="AB65" s="272"/>
    </row>
    <row r="66" spans="1:28" ht="16.5" customHeight="1" x14ac:dyDescent="0.25">
      <c r="A66" s="269"/>
      <c r="B66" s="269"/>
      <c r="C66" s="267"/>
      <c r="D66" s="12"/>
      <c r="F66" s="6"/>
      <c r="G66" s="106"/>
      <c r="H66" s="106"/>
      <c r="I66" s="270"/>
      <c r="J66" s="270"/>
      <c r="K66" s="297"/>
      <c r="L66" s="270"/>
      <c r="M66" s="106"/>
      <c r="N66" s="267"/>
      <c r="O66" s="267"/>
      <c r="P66" s="267"/>
      <c r="Q66" s="271"/>
      <c r="R66" s="298"/>
      <c r="S66" s="267"/>
      <c r="W66" s="268"/>
      <c r="X66" s="268"/>
      <c r="Y66" s="268"/>
      <c r="Z66" s="268"/>
      <c r="AA66" s="268"/>
      <c r="AB66" s="272"/>
    </row>
    <row r="67" spans="1:28" ht="16.5" customHeight="1" x14ac:dyDescent="0.25">
      <c r="A67" s="238"/>
      <c r="B67" s="238"/>
      <c r="C67" s="241"/>
      <c r="D67" s="12"/>
      <c r="F67" s="6"/>
      <c r="G67" s="106"/>
      <c r="H67" s="106"/>
      <c r="I67" s="237"/>
      <c r="J67" s="237"/>
      <c r="K67" s="297"/>
      <c r="L67" s="237"/>
      <c r="M67" s="106"/>
      <c r="N67" s="241"/>
      <c r="O67" s="241"/>
      <c r="P67" s="241"/>
      <c r="Q67" s="240"/>
      <c r="R67" s="298"/>
      <c r="S67" s="241"/>
      <c r="W67" s="239"/>
      <c r="X67" s="239"/>
      <c r="Y67" s="239"/>
      <c r="Z67" s="239"/>
      <c r="AA67" s="239"/>
      <c r="AB67" s="242"/>
    </row>
    <row r="68" spans="1:28" ht="16.5" customHeight="1" x14ac:dyDescent="0.25">
      <c r="A68" s="238"/>
      <c r="B68" s="238"/>
      <c r="C68" s="241"/>
      <c r="D68" s="12"/>
      <c r="F68" s="6"/>
      <c r="G68" s="106"/>
      <c r="H68" s="106"/>
      <c r="I68" s="237"/>
      <c r="J68" s="237"/>
      <c r="K68" s="297"/>
      <c r="L68" s="237"/>
      <c r="M68" s="106"/>
      <c r="N68" s="241"/>
      <c r="O68" s="241"/>
      <c r="P68" s="241"/>
      <c r="Q68" s="240"/>
      <c r="R68" s="298"/>
      <c r="S68" s="241"/>
      <c r="W68" s="239"/>
      <c r="X68" s="239"/>
      <c r="Y68" s="239"/>
      <c r="Z68" s="239"/>
      <c r="AA68" s="239"/>
      <c r="AB68" s="242"/>
    </row>
    <row r="69" spans="1:28" ht="16.5" customHeight="1" x14ac:dyDescent="0.25">
      <c r="A69" s="261"/>
      <c r="B69" s="261"/>
      <c r="C69" s="259"/>
      <c r="D69" s="12"/>
      <c r="F69" s="6"/>
      <c r="G69" s="106"/>
      <c r="H69" s="106"/>
      <c r="I69" s="260"/>
      <c r="J69" s="260"/>
      <c r="K69" s="297"/>
      <c r="L69" s="260"/>
      <c r="M69" s="106"/>
      <c r="N69" s="259"/>
      <c r="O69" s="259"/>
      <c r="P69" s="259"/>
      <c r="Q69" s="263"/>
      <c r="R69" s="298"/>
      <c r="S69" s="259"/>
      <c r="W69" s="262"/>
      <c r="X69" s="262"/>
      <c r="Y69" s="262"/>
      <c r="Z69" s="262"/>
      <c r="AA69" s="262"/>
      <c r="AB69" s="264"/>
    </row>
    <row r="70" spans="1:28" ht="16.5" customHeight="1" x14ac:dyDescent="0.25">
      <c r="A70" s="238"/>
      <c r="B70" s="238"/>
      <c r="C70" s="241"/>
      <c r="D70" s="12"/>
      <c r="F70" s="6"/>
      <c r="G70" s="106"/>
      <c r="H70" s="106"/>
      <c r="I70" s="237"/>
      <c r="J70" s="237"/>
      <c r="K70" s="297"/>
      <c r="L70" s="237"/>
      <c r="M70" s="106"/>
      <c r="N70" s="241"/>
      <c r="O70" s="241"/>
      <c r="P70" s="241"/>
      <c r="Q70" s="240"/>
      <c r="R70" s="298"/>
      <c r="S70" s="241"/>
      <c r="W70" s="239"/>
      <c r="X70" s="239"/>
      <c r="Y70" s="239"/>
      <c r="Z70" s="239"/>
      <c r="AA70" s="239"/>
      <c r="AB70" s="242"/>
    </row>
    <row r="71" spans="1:28" ht="16.5" customHeight="1" x14ac:dyDescent="0.25">
      <c r="A71" s="238"/>
      <c r="B71" s="238"/>
      <c r="C71" s="241"/>
      <c r="D71" s="12"/>
      <c r="F71" s="6"/>
      <c r="G71" s="106"/>
      <c r="H71" s="106"/>
      <c r="I71" s="237"/>
      <c r="J71" s="237"/>
      <c r="K71" s="297"/>
      <c r="L71" s="237"/>
      <c r="M71" s="106"/>
      <c r="N71" s="241"/>
      <c r="O71" s="241"/>
      <c r="P71" s="241"/>
      <c r="Q71" s="240"/>
      <c r="R71" s="298"/>
      <c r="S71" s="241"/>
      <c r="W71" s="239"/>
      <c r="X71" s="239"/>
      <c r="Y71" s="239"/>
      <c r="Z71" s="239"/>
      <c r="AA71" s="239"/>
      <c r="AB71" s="242"/>
    </row>
    <row r="72" spans="1:28" ht="16.5" customHeight="1" x14ac:dyDescent="0.25">
      <c r="A72" s="238"/>
      <c r="B72" s="238"/>
      <c r="C72" s="361" t="s">
        <v>250</v>
      </c>
      <c r="D72" s="361"/>
      <c r="E72" s="106"/>
      <c r="F72" s="106"/>
      <c r="G72" s="106"/>
      <c r="H72" s="106"/>
      <c r="I72" s="237"/>
      <c r="J72" s="237"/>
      <c r="K72" s="297"/>
      <c r="L72" s="237"/>
      <c r="M72" s="106"/>
      <c r="N72" s="241"/>
      <c r="O72" s="241"/>
      <c r="P72" s="241"/>
      <c r="Q72" s="240"/>
      <c r="R72" s="298"/>
      <c r="S72" s="241"/>
      <c r="W72" s="239"/>
      <c r="X72" s="239"/>
      <c r="Y72" s="239"/>
      <c r="Z72" s="239"/>
      <c r="AA72" s="239"/>
      <c r="AB72" s="242"/>
    </row>
    <row r="73" spans="1:28" ht="16.5" customHeight="1" x14ac:dyDescent="0.25">
      <c r="A73" s="276"/>
      <c r="B73" s="276"/>
      <c r="C73" s="277"/>
      <c r="D73" s="277" t="s">
        <v>294</v>
      </c>
      <c r="E73" s="106"/>
      <c r="F73" s="106"/>
      <c r="G73" s="106"/>
      <c r="H73" s="106"/>
      <c r="I73" s="273"/>
      <c r="J73" s="273"/>
      <c r="K73" s="297"/>
      <c r="L73" s="273"/>
      <c r="M73" s="106"/>
      <c r="N73" s="274"/>
      <c r="O73" s="274"/>
      <c r="P73" s="274"/>
      <c r="Q73" s="277"/>
      <c r="R73" s="298"/>
      <c r="S73" s="274"/>
      <c r="W73" s="275"/>
      <c r="X73" s="275"/>
      <c r="Y73" s="275"/>
      <c r="Z73" s="275"/>
      <c r="AA73" s="275"/>
      <c r="AB73" s="280"/>
    </row>
    <row r="74" spans="1:28" ht="16.5" customHeight="1" x14ac:dyDescent="0.25">
      <c r="A74" s="238"/>
      <c r="B74" s="238"/>
      <c r="C74" s="238"/>
      <c r="D74" s="238"/>
      <c r="E74" s="238"/>
      <c r="F74" s="105"/>
      <c r="G74" s="106"/>
      <c r="H74" s="106"/>
      <c r="I74" s="237"/>
      <c r="J74" s="237"/>
      <c r="K74" s="297"/>
      <c r="L74" s="237"/>
      <c r="M74" s="106"/>
      <c r="N74" s="241"/>
      <c r="O74" s="241"/>
      <c r="P74" s="241"/>
      <c r="Q74" s="240"/>
      <c r="R74" s="298"/>
      <c r="S74" s="241"/>
      <c r="W74" s="239"/>
      <c r="X74" s="239"/>
      <c r="Y74" s="239"/>
      <c r="Z74" s="239"/>
      <c r="AA74" s="239"/>
      <c r="AB74" s="242"/>
    </row>
    <row r="75" spans="1:28" ht="16.5" customHeight="1" x14ac:dyDescent="0.25">
      <c r="A75" s="238"/>
      <c r="B75" s="238"/>
      <c r="C75" s="238"/>
      <c r="D75" s="238"/>
      <c r="E75" s="238"/>
      <c r="F75" s="105"/>
      <c r="G75" s="106"/>
      <c r="H75" s="106"/>
      <c r="I75" s="237"/>
      <c r="J75" s="237"/>
      <c r="K75" s="297"/>
      <c r="L75" s="237"/>
      <c r="M75" s="106"/>
      <c r="N75" s="241"/>
      <c r="O75" s="241"/>
      <c r="P75" s="241"/>
      <c r="Q75" s="240"/>
      <c r="R75" s="298"/>
      <c r="S75" s="241"/>
      <c r="W75" s="239"/>
      <c r="X75" s="239"/>
      <c r="Y75" s="239"/>
      <c r="Z75" s="239"/>
      <c r="AA75" s="239"/>
      <c r="AB75" s="242"/>
    </row>
    <row r="76" spans="1:28" ht="16.5" customHeight="1" x14ac:dyDescent="0.25">
      <c r="A76" s="238"/>
      <c r="B76" s="238"/>
      <c r="C76" s="238"/>
      <c r="D76" s="238"/>
      <c r="E76" s="238"/>
      <c r="F76" s="105"/>
      <c r="G76" s="106"/>
      <c r="H76" s="106"/>
      <c r="I76" s="237"/>
      <c r="J76" s="237"/>
      <c r="K76" s="297"/>
      <c r="L76" s="237"/>
      <c r="M76" s="106"/>
      <c r="N76" s="241"/>
      <c r="O76" s="241"/>
      <c r="P76" s="241"/>
      <c r="Q76" s="240"/>
      <c r="R76" s="298"/>
      <c r="S76" s="241"/>
      <c r="W76" s="239"/>
      <c r="X76" s="239"/>
      <c r="Y76" s="239"/>
      <c r="Z76" s="239"/>
      <c r="AA76" s="239"/>
      <c r="AB76" s="242"/>
    </row>
    <row r="77" spans="1:28" ht="16.5" customHeight="1" x14ac:dyDescent="0.25">
      <c r="A77" s="238"/>
      <c r="B77" s="238"/>
      <c r="C77" s="238"/>
      <c r="D77" s="238"/>
      <c r="E77" s="238"/>
      <c r="F77" s="105"/>
      <c r="G77" s="106"/>
      <c r="H77" s="106"/>
      <c r="I77" s="237"/>
      <c r="J77" s="237"/>
      <c r="K77" s="297"/>
      <c r="L77" s="237"/>
      <c r="M77" s="106"/>
      <c r="N77" s="241"/>
      <c r="O77" s="241"/>
      <c r="P77" s="241"/>
      <c r="Q77" s="240"/>
      <c r="R77" s="298"/>
      <c r="S77" s="241"/>
      <c r="W77" s="239"/>
      <c r="X77" s="239"/>
      <c r="Y77" s="239"/>
      <c r="Z77" s="239"/>
      <c r="AA77" s="239"/>
      <c r="AB77" s="242"/>
    </row>
    <row r="78" spans="1:28" ht="16.5" customHeight="1" x14ac:dyDescent="0.25">
      <c r="A78" s="238"/>
      <c r="B78" s="238"/>
      <c r="C78" s="238"/>
      <c r="D78" s="238"/>
      <c r="E78" s="238"/>
      <c r="F78" s="105"/>
      <c r="G78" s="106"/>
      <c r="H78" s="106"/>
      <c r="I78" s="237"/>
      <c r="J78" s="237"/>
      <c r="K78" s="297"/>
      <c r="L78" s="237"/>
      <c r="M78" s="106"/>
      <c r="N78" s="241"/>
      <c r="O78" s="241"/>
      <c r="P78" s="241"/>
      <c r="Q78" s="240"/>
      <c r="R78" s="298"/>
      <c r="S78" s="241"/>
      <c r="W78" s="239"/>
      <c r="X78" s="239"/>
      <c r="Y78" s="239"/>
      <c r="Z78" s="239"/>
      <c r="AA78" s="239"/>
      <c r="AB78" s="242"/>
    </row>
    <row r="79" spans="1:28" ht="16.5" customHeight="1" x14ac:dyDescent="0.25">
      <c r="A79" s="238"/>
      <c r="B79" s="238"/>
      <c r="C79" s="238"/>
      <c r="D79" s="238"/>
      <c r="E79" s="238"/>
      <c r="F79" s="105"/>
      <c r="G79" s="106"/>
      <c r="H79" s="106"/>
      <c r="I79" s="237"/>
      <c r="J79" s="237"/>
      <c r="K79" s="297"/>
      <c r="L79" s="237"/>
      <c r="M79" s="106"/>
      <c r="N79" s="241"/>
      <c r="O79" s="241"/>
      <c r="P79" s="241"/>
      <c r="Q79" s="240"/>
      <c r="R79" s="298"/>
      <c r="S79" s="241"/>
      <c r="W79" s="239"/>
      <c r="X79" s="239"/>
      <c r="Y79" s="239"/>
      <c r="Z79" s="239"/>
      <c r="AA79" s="239"/>
      <c r="AB79" s="242"/>
    </row>
    <row r="80" spans="1:28" ht="16.5" customHeight="1" x14ac:dyDescent="0.25">
      <c r="A80" s="238"/>
      <c r="B80" s="238"/>
      <c r="C80" s="238"/>
      <c r="D80" s="238"/>
      <c r="E80" s="238"/>
      <c r="F80" s="105"/>
      <c r="G80" s="106"/>
      <c r="H80" s="106"/>
      <c r="I80" s="237"/>
      <c r="J80" s="237"/>
      <c r="K80" s="297"/>
      <c r="L80" s="237"/>
      <c r="M80" s="106"/>
      <c r="N80" s="241"/>
      <c r="O80" s="241"/>
      <c r="P80" s="241"/>
      <c r="Q80" s="240"/>
      <c r="R80" s="298"/>
      <c r="S80" s="241"/>
      <c r="W80" s="239"/>
      <c r="X80" s="239"/>
      <c r="Y80" s="239"/>
      <c r="Z80" s="239"/>
      <c r="AA80" s="239"/>
      <c r="AB80" s="242"/>
    </row>
    <row r="81" spans="1:28" ht="16.5" customHeight="1" x14ac:dyDescent="0.25">
      <c r="A81" s="238"/>
      <c r="B81" s="238"/>
      <c r="C81" s="238"/>
      <c r="D81" s="238"/>
      <c r="E81" s="238"/>
      <c r="F81" s="105"/>
      <c r="G81" s="106"/>
      <c r="H81" s="106"/>
      <c r="I81" s="237"/>
      <c r="J81" s="237"/>
      <c r="K81" s="297"/>
      <c r="L81" s="237"/>
      <c r="M81" s="106"/>
      <c r="N81" s="241"/>
      <c r="O81" s="241"/>
      <c r="P81" s="241"/>
      <c r="Q81" s="240"/>
      <c r="R81" s="298"/>
      <c r="S81" s="241"/>
      <c r="W81" s="239"/>
      <c r="X81" s="239"/>
      <c r="Y81" s="239"/>
      <c r="Z81" s="239"/>
      <c r="AA81" s="239"/>
      <c r="AB81" s="242"/>
    </row>
    <row r="82" spans="1:28" ht="16.5" customHeight="1" x14ac:dyDescent="0.25">
      <c r="A82" s="238"/>
      <c r="B82" s="238"/>
      <c r="C82" s="238"/>
      <c r="D82" s="238"/>
      <c r="E82" s="238"/>
      <c r="F82" s="105"/>
      <c r="G82" s="106"/>
      <c r="H82" s="106"/>
      <c r="I82" s="237"/>
      <c r="J82" s="237"/>
      <c r="K82" s="297"/>
      <c r="L82" s="237"/>
      <c r="M82" s="106"/>
      <c r="N82" s="241"/>
      <c r="O82" s="241"/>
      <c r="P82" s="241"/>
      <c r="Q82" s="240"/>
      <c r="R82" s="298"/>
      <c r="S82" s="241"/>
      <c r="W82" s="239"/>
      <c r="X82" s="239"/>
      <c r="Y82" s="239"/>
      <c r="Z82" s="239"/>
      <c r="AA82" s="239"/>
      <c r="AB82" s="242"/>
    </row>
    <row r="83" spans="1:28" ht="15.75" customHeight="1" x14ac:dyDescent="0.2">
      <c r="A83" s="102"/>
      <c r="B83" s="360"/>
      <c r="C83" s="360"/>
      <c r="D83" s="360"/>
      <c r="E83" s="104"/>
      <c r="F83" s="105"/>
      <c r="G83" s="106"/>
      <c r="H83" s="106"/>
      <c r="I83" s="102"/>
      <c r="J83" s="102"/>
      <c r="K83" s="297"/>
      <c r="L83" s="102"/>
      <c r="M83" s="106"/>
      <c r="N83" s="334"/>
      <c r="O83" s="334"/>
      <c r="P83" s="334"/>
      <c r="Q83" s="104"/>
      <c r="R83" s="296"/>
      <c r="S83" s="334"/>
      <c r="T83" s="334"/>
      <c r="U83" s="334"/>
      <c r="V83" s="102"/>
      <c r="W83" s="334"/>
      <c r="X83" s="334"/>
      <c r="Y83" s="334"/>
      <c r="Z83" s="334"/>
      <c r="AA83" s="102"/>
      <c r="AB83" s="108"/>
    </row>
    <row r="84" spans="1:28" ht="17.25" customHeight="1" x14ac:dyDescent="0.2">
      <c r="A84" s="2"/>
      <c r="B84" s="2"/>
      <c r="D84" s="12"/>
      <c r="F84" s="6"/>
      <c r="G84" s="13"/>
      <c r="H84" s="13"/>
      <c r="I84" s="2"/>
      <c r="J84" s="2"/>
      <c r="K84" s="299"/>
      <c r="L84" s="2"/>
      <c r="M84" s="13"/>
      <c r="O84" s="110"/>
      <c r="P84" s="110"/>
      <c r="Q84" s="110"/>
      <c r="R84" s="110"/>
      <c r="S84" s="110"/>
      <c r="T84" s="358"/>
      <c r="U84" s="358"/>
      <c r="V84" s="358"/>
      <c r="W84" s="358"/>
      <c r="X84" s="358"/>
      <c r="Y84" s="111"/>
      <c r="Z84" s="13"/>
      <c r="AA84" s="13"/>
    </row>
    <row r="85" spans="1:28" x14ac:dyDescent="0.2">
      <c r="F85" s="6"/>
    </row>
    <row r="86" spans="1:28" x14ac:dyDescent="0.2">
      <c r="F86" s="6"/>
    </row>
    <row r="87" spans="1:28" x14ac:dyDescent="0.2">
      <c r="C87" s="241"/>
      <c r="D87" s="12"/>
      <c r="F87" s="6"/>
      <c r="G87" s="13"/>
      <c r="H87" s="13"/>
      <c r="I87" s="241"/>
      <c r="J87" s="241"/>
      <c r="K87" s="299"/>
      <c r="L87" s="241"/>
      <c r="M87" s="13"/>
    </row>
    <row r="88" spans="1:28" x14ac:dyDescent="0.2">
      <c r="C88" s="241"/>
      <c r="D88" s="12"/>
      <c r="F88" s="6"/>
      <c r="G88" s="13"/>
      <c r="H88" s="13"/>
      <c r="I88" s="241"/>
      <c r="J88" s="241"/>
      <c r="K88" s="299"/>
      <c r="L88" s="241"/>
      <c r="M88" s="13"/>
    </row>
    <row r="89" spans="1:28" x14ac:dyDescent="0.2">
      <c r="C89" s="241"/>
      <c r="D89" s="12"/>
      <c r="F89" s="6"/>
      <c r="G89" s="13"/>
      <c r="H89" s="13"/>
      <c r="I89" s="241"/>
      <c r="J89" s="241"/>
      <c r="K89" s="299"/>
      <c r="L89" s="241"/>
      <c r="M89" s="13"/>
    </row>
    <row r="90" spans="1:28" x14ac:dyDescent="0.2">
      <c r="F90" s="6"/>
    </row>
    <row r="91" spans="1:28" x14ac:dyDescent="0.2">
      <c r="F91" s="6"/>
    </row>
    <row r="92" spans="1:28" x14ac:dyDescent="0.2">
      <c r="F92" s="6"/>
    </row>
    <row r="93" spans="1:28" x14ac:dyDescent="0.2">
      <c r="F93" s="6"/>
    </row>
    <row r="94" spans="1:28" x14ac:dyDescent="0.2">
      <c r="F94" s="6"/>
    </row>
    <row r="95" spans="1:28" x14ac:dyDescent="0.2">
      <c r="F95" s="6"/>
    </row>
    <row r="96" spans="1:28" x14ac:dyDescent="0.2">
      <c r="F96" s="6"/>
    </row>
    <row r="97" spans="6:6" x14ac:dyDescent="0.2">
      <c r="F97" s="6"/>
    </row>
    <row r="98" spans="6:6" x14ac:dyDescent="0.2">
      <c r="F98" s="6"/>
    </row>
    <row r="99" spans="6:6" x14ac:dyDescent="0.2">
      <c r="F99" s="6"/>
    </row>
    <row r="100" spans="6:6" x14ac:dyDescent="0.2">
      <c r="F100" s="6"/>
    </row>
    <row r="101" spans="6:6" x14ac:dyDescent="0.2">
      <c r="F101" s="6"/>
    </row>
    <row r="102" spans="6:6" x14ac:dyDescent="0.2">
      <c r="F102" s="6"/>
    </row>
    <row r="103" spans="6:6" x14ac:dyDescent="0.2">
      <c r="F103" s="6"/>
    </row>
    <row r="104" spans="6:6" x14ac:dyDescent="0.2">
      <c r="F104" s="6"/>
    </row>
    <row r="105" spans="6:6" x14ac:dyDescent="0.2">
      <c r="F105" s="6"/>
    </row>
    <row r="106" spans="6:6" x14ac:dyDescent="0.2">
      <c r="F106" s="6"/>
    </row>
    <row r="107" spans="6:6" x14ac:dyDescent="0.2">
      <c r="F107" s="6"/>
    </row>
    <row r="108" spans="6:6" x14ac:dyDescent="0.2">
      <c r="F108" s="6"/>
    </row>
    <row r="109" spans="6:6" x14ac:dyDescent="0.2">
      <c r="F109" s="6"/>
    </row>
    <row r="110" spans="6:6" x14ac:dyDescent="0.2">
      <c r="F110" s="6"/>
    </row>
    <row r="111" spans="6:6" x14ac:dyDescent="0.2">
      <c r="F111" s="6"/>
    </row>
    <row r="112" spans="6:6" x14ac:dyDescent="0.2">
      <c r="F112" s="6"/>
    </row>
    <row r="113" spans="6:6" x14ac:dyDescent="0.2">
      <c r="F113" s="6"/>
    </row>
    <row r="114" spans="6:6" x14ac:dyDescent="0.2">
      <c r="F114" s="6"/>
    </row>
    <row r="115" spans="6:6" x14ac:dyDescent="0.2">
      <c r="F115" s="6"/>
    </row>
    <row r="116" spans="6:6" x14ac:dyDescent="0.2">
      <c r="F116" s="6"/>
    </row>
    <row r="117" spans="6:6" x14ac:dyDescent="0.2">
      <c r="F117" s="6"/>
    </row>
    <row r="118" spans="6:6" x14ac:dyDescent="0.2">
      <c r="F118" s="6"/>
    </row>
    <row r="119" spans="6:6" x14ac:dyDescent="0.2">
      <c r="F119" s="6"/>
    </row>
    <row r="120" spans="6:6" x14ac:dyDescent="0.2">
      <c r="F120" s="6"/>
    </row>
    <row r="121" spans="6:6" x14ac:dyDescent="0.2">
      <c r="F121" s="6"/>
    </row>
    <row r="122" spans="6:6" x14ac:dyDescent="0.2">
      <c r="F122" s="6"/>
    </row>
    <row r="123" spans="6:6" x14ac:dyDescent="0.2">
      <c r="F123" s="6"/>
    </row>
    <row r="124" spans="6:6" x14ac:dyDescent="0.2">
      <c r="F124" s="6"/>
    </row>
    <row r="125" spans="6:6" x14ac:dyDescent="0.2">
      <c r="F125" s="6"/>
    </row>
    <row r="126" spans="6:6" x14ac:dyDescent="0.2">
      <c r="F126" s="6"/>
    </row>
    <row r="127" spans="6:6" x14ac:dyDescent="0.2">
      <c r="F127" s="6"/>
    </row>
    <row r="128" spans="6:6" x14ac:dyDescent="0.2">
      <c r="F128" s="6"/>
    </row>
    <row r="129" spans="6:6" x14ac:dyDescent="0.2">
      <c r="F129" s="6"/>
    </row>
    <row r="130" spans="6:6" x14ac:dyDescent="0.2">
      <c r="F130" s="6"/>
    </row>
    <row r="131" spans="6:6" x14ac:dyDescent="0.2">
      <c r="F131" s="6"/>
    </row>
    <row r="132" spans="6:6" x14ac:dyDescent="0.2">
      <c r="F132" s="6"/>
    </row>
    <row r="133" spans="6:6" x14ac:dyDescent="0.2">
      <c r="F133" s="6"/>
    </row>
    <row r="134" spans="6:6" x14ac:dyDescent="0.2">
      <c r="F134" s="6"/>
    </row>
    <row r="135" spans="6:6" x14ac:dyDescent="0.2">
      <c r="F135" s="6"/>
    </row>
    <row r="136" spans="6:6" x14ac:dyDescent="0.2">
      <c r="F136" s="6"/>
    </row>
  </sheetData>
  <mergeCells count="37">
    <mergeCell ref="T84:X84"/>
    <mergeCell ref="W50:AA50"/>
    <mergeCell ref="B83:D83"/>
    <mergeCell ref="N83:P83"/>
    <mergeCell ref="S83:U83"/>
    <mergeCell ref="W83:Z83"/>
    <mergeCell ref="C62:F62"/>
    <mergeCell ref="C72:D72"/>
    <mergeCell ref="C61:F61"/>
    <mergeCell ref="A50:E50"/>
    <mergeCell ref="D2:U7"/>
    <mergeCell ref="B10:D10"/>
    <mergeCell ref="D26:D27"/>
    <mergeCell ref="W9:Z9"/>
    <mergeCell ref="W8:Y8"/>
    <mergeCell ref="T8:U8"/>
    <mergeCell ref="B9:M9"/>
    <mergeCell ref="V10:AA10"/>
    <mergeCell ref="C16:Z16"/>
    <mergeCell ref="O17:S17"/>
    <mergeCell ref="W25:X25"/>
    <mergeCell ref="A26:A27"/>
    <mergeCell ref="B26:B27"/>
    <mergeCell ref="X49:Y49"/>
    <mergeCell ref="C49:D49"/>
    <mergeCell ref="W40:Z40"/>
    <mergeCell ref="V26:V27"/>
    <mergeCell ref="W26:W27"/>
    <mergeCell ref="X26:X27"/>
    <mergeCell ref="Y26:Y27"/>
    <mergeCell ref="Z26:Z27"/>
    <mergeCell ref="C26:C27"/>
    <mergeCell ref="U26:U27"/>
    <mergeCell ref="W37:Z37"/>
    <mergeCell ref="W38:Z38"/>
    <mergeCell ref="W42:Z42"/>
    <mergeCell ref="W45:Z45"/>
  </mergeCells>
  <pageMargins left="0.61811000000000005" right="0.25" top="0.31496099999999999" bottom="6.4960999999999991E-2" header="0" footer="0"/>
  <pageSetup paperSize="9" scale="45"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Y200"/>
  <sheetViews>
    <sheetView topLeftCell="A133" zoomScaleNormal="100" workbookViewId="0">
      <selection activeCell="C156" sqref="C156"/>
    </sheetView>
  </sheetViews>
  <sheetFormatPr defaultRowHeight="15.75" customHeight="1" x14ac:dyDescent="0.2"/>
  <cols>
    <col min="1" max="1" width="5.42578125" style="198" customWidth="1"/>
    <col min="2" max="2" width="9.42578125" style="112" customWidth="1"/>
    <col min="3" max="3" width="6.42578125" style="102" customWidth="1"/>
    <col min="4" max="4" width="21.7109375" style="113" customWidth="1"/>
    <col min="5" max="5" width="13.28515625" style="167" customWidth="1"/>
    <col min="6" max="6" width="12.7109375" style="105" hidden="1" customWidth="1"/>
    <col min="7" max="7" width="12.7109375" style="108" hidden="1" customWidth="1"/>
    <col min="8" max="8" width="10" style="108" hidden="1" customWidth="1"/>
    <col min="9" max="9" width="9.28515625" style="190" hidden="1" customWidth="1"/>
    <col min="10" max="10" width="10.42578125" style="190" hidden="1" customWidth="1"/>
    <col min="11" max="11" width="10.42578125" style="108" hidden="1" customWidth="1"/>
    <col min="12" max="12" width="10.5703125" style="108" hidden="1" customWidth="1"/>
    <col min="13" max="14" width="10.85546875" style="108" hidden="1" customWidth="1"/>
    <col min="15" max="15" width="14.42578125" style="102" customWidth="1"/>
    <col min="16" max="16" width="11.42578125" style="102" customWidth="1"/>
    <col min="17" max="17" width="12.85546875" style="102" customWidth="1"/>
    <col min="18" max="18" width="10.7109375" style="102" customWidth="1"/>
    <col min="19" max="20" width="12.7109375" style="102" customWidth="1"/>
    <col min="21" max="22" width="11.7109375" style="102" customWidth="1"/>
    <col min="23" max="23" width="11.7109375" style="232" customWidth="1"/>
    <col min="24" max="24" width="12.7109375" style="102" customWidth="1"/>
    <col min="25" max="25" width="9.42578125" style="102" customWidth="1"/>
    <col min="26" max="26" width="10.28515625" style="114" customWidth="1"/>
    <col min="27" max="27" width="9.7109375" style="114" customWidth="1"/>
    <col min="28" max="259" width="9.140625" style="108" customWidth="1"/>
  </cols>
  <sheetData>
    <row r="1" spans="1:26" hidden="1" x14ac:dyDescent="0.2"/>
    <row r="2" spans="1:26" x14ac:dyDescent="0.2">
      <c r="A2" s="252"/>
      <c r="B2" s="236"/>
      <c r="C2" s="252"/>
      <c r="D2" s="393"/>
      <c r="E2" s="393"/>
      <c r="F2" s="393"/>
      <c r="G2" s="393"/>
      <c r="H2" s="393"/>
      <c r="I2" s="393"/>
      <c r="J2" s="393"/>
      <c r="K2" s="393"/>
      <c r="L2" s="393"/>
      <c r="M2" s="393"/>
      <c r="N2" s="393"/>
      <c r="O2" s="393"/>
      <c r="P2" s="393"/>
      <c r="Q2" s="393"/>
      <c r="R2" s="393"/>
      <c r="S2" s="393"/>
      <c r="T2" s="393"/>
      <c r="U2" s="393"/>
      <c r="V2" s="252"/>
      <c r="W2" s="252"/>
      <c r="X2" s="252"/>
      <c r="Y2" s="252"/>
    </row>
    <row r="3" spans="1:26" x14ac:dyDescent="0.2">
      <c r="A3" s="252"/>
      <c r="B3" s="236"/>
      <c r="C3" s="252"/>
      <c r="D3" s="393"/>
      <c r="E3" s="393"/>
      <c r="F3" s="393"/>
      <c r="G3" s="393"/>
      <c r="H3" s="393"/>
      <c r="I3" s="393"/>
      <c r="J3" s="393"/>
      <c r="K3" s="393"/>
      <c r="L3" s="393"/>
      <c r="M3" s="393"/>
      <c r="N3" s="393"/>
      <c r="O3" s="393"/>
      <c r="P3" s="393"/>
      <c r="Q3" s="393"/>
      <c r="R3" s="393"/>
      <c r="S3" s="393"/>
      <c r="T3" s="393"/>
      <c r="U3" s="393"/>
      <c r="V3" s="252"/>
      <c r="W3" s="252"/>
      <c r="X3" s="252"/>
      <c r="Y3" s="252"/>
    </row>
    <row r="4" spans="1:26" x14ac:dyDescent="0.2">
      <c r="A4" s="252"/>
      <c r="B4" s="236"/>
      <c r="C4" s="252"/>
      <c r="D4" s="393"/>
      <c r="E4" s="393"/>
      <c r="F4" s="393"/>
      <c r="G4" s="393"/>
      <c r="H4" s="393"/>
      <c r="I4" s="393"/>
      <c r="J4" s="393"/>
      <c r="K4" s="393"/>
      <c r="L4" s="393"/>
      <c r="M4" s="393"/>
      <c r="N4" s="393"/>
      <c r="O4" s="393"/>
      <c r="P4" s="393"/>
      <c r="Q4" s="393"/>
      <c r="R4" s="393"/>
      <c r="S4" s="393"/>
      <c r="T4" s="393"/>
      <c r="U4" s="393"/>
      <c r="V4" s="252"/>
      <c r="W4" s="252"/>
      <c r="X4" s="252"/>
      <c r="Y4" s="252"/>
    </row>
    <row r="5" spans="1:26" x14ac:dyDescent="0.2">
      <c r="A5" s="252"/>
      <c r="B5" s="236"/>
      <c r="C5" s="252"/>
      <c r="D5" s="393"/>
      <c r="E5" s="393"/>
      <c r="F5" s="393"/>
      <c r="G5" s="393"/>
      <c r="H5" s="393"/>
      <c r="I5" s="393"/>
      <c r="J5" s="393"/>
      <c r="K5" s="393"/>
      <c r="L5" s="393"/>
      <c r="M5" s="393"/>
      <c r="N5" s="393"/>
      <c r="O5" s="393"/>
      <c r="P5" s="393"/>
      <c r="Q5" s="393"/>
      <c r="R5" s="393"/>
      <c r="S5" s="393"/>
      <c r="T5" s="393"/>
      <c r="U5" s="393"/>
      <c r="V5" s="252"/>
      <c r="W5" s="252"/>
      <c r="X5" s="252"/>
      <c r="Y5" s="252"/>
    </row>
    <row r="6" spans="1:26" x14ac:dyDescent="0.2">
      <c r="A6" s="252"/>
      <c r="B6" s="236"/>
      <c r="C6" s="252"/>
      <c r="D6" s="393"/>
      <c r="E6" s="393"/>
      <c r="F6" s="393"/>
      <c r="G6" s="393"/>
      <c r="H6" s="393"/>
      <c r="I6" s="393"/>
      <c r="J6" s="393"/>
      <c r="K6" s="393"/>
      <c r="L6" s="393"/>
      <c r="M6" s="393"/>
      <c r="N6" s="393"/>
      <c r="O6" s="393"/>
      <c r="P6" s="393"/>
      <c r="Q6" s="393"/>
      <c r="R6" s="393"/>
      <c r="S6" s="393"/>
      <c r="T6" s="393"/>
      <c r="U6" s="393"/>
      <c r="V6" s="252"/>
      <c r="W6" s="252"/>
      <c r="X6" s="252"/>
      <c r="Y6" s="252"/>
    </row>
    <row r="7" spans="1:26" ht="18.75" x14ac:dyDescent="0.2">
      <c r="B7" s="355" t="s">
        <v>293</v>
      </c>
      <c r="C7" s="355"/>
      <c r="D7" s="355"/>
      <c r="E7" s="355"/>
      <c r="F7" s="355"/>
      <c r="G7" s="355"/>
      <c r="H7" s="355"/>
      <c r="I7" s="355"/>
      <c r="J7" s="355"/>
      <c r="K7" s="355"/>
      <c r="L7" s="355"/>
      <c r="M7" s="355"/>
      <c r="N7" s="355"/>
      <c r="O7" s="355"/>
      <c r="P7" s="355"/>
      <c r="Q7" s="194"/>
      <c r="R7" s="194"/>
      <c r="S7" s="194"/>
      <c r="T7" s="194"/>
      <c r="U7" s="194"/>
      <c r="V7" s="194"/>
      <c r="X7" s="194"/>
      <c r="Y7" s="194"/>
    </row>
    <row r="8" spans="1:26" x14ac:dyDescent="0.25">
      <c r="A8" s="252"/>
      <c r="B8" s="305"/>
      <c r="C8" s="252"/>
      <c r="O8" s="252"/>
      <c r="P8" s="252"/>
      <c r="Q8" s="252"/>
      <c r="R8" s="252"/>
      <c r="S8" s="252"/>
      <c r="T8" s="252"/>
      <c r="U8" s="252"/>
      <c r="V8" s="252"/>
      <c r="W8" s="252"/>
      <c r="X8" s="252"/>
      <c r="Y8" s="252"/>
    </row>
    <row r="9" spans="1:26" ht="18.75" x14ac:dyDescent="0.2">
      <c r="C9" s="194"/>
      <c r="O9" s="194"/>
      <c r="P9" s="194"/>
      <c r="Q9" s="194"/>
      <c r="R9" s="194"/>
      <c r="S9" s="252"/>
      <c r="T9" s="256"/>
      <c r="U9" s="253" t="s">
        <v>292</v>
      </c>
      <c r="V9" s="256"/>
      <c r="W9" s="256"/>
      <c r="X9" s="256"/>
      <c r="Y9" s="11"/>
      <c r="Z9" s="11"/>
    </row>
    <row r="10" spans="1:26" ht="18.75" x14ac:dyDescent="0.2">
      <c r="A10" s="208"/>
      <c r="C10" s="208"/>
      <c r="O10" s="208"/>
      <c r="P10" s="208"/>
      <c r="Q10" s="208"/>
      <c r="R10" s="208"/>
      <c r="S10" s="208"/>
      <c r="T10" s="11"/>
      <c r="U10" s="279" t="s">
        <v>302</v>
      </c>
      <c r="V10" s="279"/>
      <c r="W10" s="279"/>
      <c r="X10" s="279"/>
      <c r="Y10" s="279"/>
      <c r="Z10" s="279"/>
    </row>
    <row r="11" spans="1:26" ht="18.75" x14ac:dyDescent="0.2">
      <c r="C11" s="194"/>
      <c r="O11" s="194"/>
      <c r="P11" s="194"/>
      <c r="Q11" s="194"/>
      <c r="R11" s="194"/>
      <c r="S11" s="194"/>
      <c r="T11" s="368"/>
      <c r="U11" s="368"/>
      <c r="V11" s="368"/>
      <c r="W11" s="368"/>
      <c r="X11" s="368"/>
      <c r="Y11" s="368"/>
      <c r="Z11" s="368"/>
    </row>
    <row r="12" spans="1:26" ht="18.75" x14ac:dyDescent="0.2">
      <c r="C12" s="197"/>
      <c r="O12" s="197"/>
      <c r="P12" s="197"/>
      <c r="Q12" s="197"/>
      <c r="R12" s="197"/>
      <c r="S12" s="197"/>
      <c r="T12" s="196"/>
      <c r="U12" s="196"/>
      <c r="V12" s="196"/>
      <c r="W12" s="231"/>
      <c r="X12" s="196"/>
      <c r="Y12" s="196"/>
      <c r="Z12" s="196"/>
    </row>
    <row r="13" spans="1:26" ht="18.75" x14ac:dyDescent="0.2">
      <c r="A13" s="292"/>
      <c r="B13" s="236"/>
      <c r="C13" s="292"/>
      <c r="O13" s="292"/>
      <c r="P13" s="292"/>
      <c r="Q13" s="292"/>
      <c r="R13" s="292"/>
      <c r="S13" s="292"/>
      <c r="T13" s="293"/>
      <c r="U13" s="293"/>
      <c r="V13" s="293"/>
      <c r="W13" s="293"/>
      <c r="X13" s="293"/>
      <c r="Y13" s="293"/>
      <c r="Z13" s="293"/>
    </row>
    <row r="14" spans="1:26" ht="18.75" x14ac:dyDescent="0.2">
      <c r="C14" s="197"/>
      <c r="O14" s="197"/>
      <c r="P14" s="197"/>
      <c r="Q14" s="197"/>
      <c r="R14" s="197"/>
      <c r="S14" s="197"/>
      <c r="T14" s="196"/>
      <c r="U14" s="196"/>
      <c r="V14" s="196"/>
      <c r="W14" s="231"/>
      <c r="X14" s="196"/>
      <c r="Y14" s="196"/>
      <c r="Z14" s="196"/>
    </row>
    <row r="15" spans="1:26" ht="18.75" x14ac:dyDescent="0.2">
      <c r="C15" s="197"/>
      <c r="O15" s="197"/>
      <c r="P15" s="197"/>
      <c r="Q15" s="197"/>
      <c r="R15" s="197"/>
      <c r="S15" s="197"/>
      <c r="T15" s="196"/>
      <c r="U15" s="196"/>
      <c r="V15" s="196"/>
      <c r="W15" s="231"/>
      <c r="X15" s="196"/>
      <c r="Y15" s="196"/>
      <c r="Z15" s="196"/>
    </row>
    <row r="16" spans="1:26" x14ac:dyDescent="0.2">
      <c r="C16" s="194"/>
      <c r="O16" s="194"/>
      <c r="P16" s="194"/>
      <c r="Q16" s="194"/>
      <c r="R16" s="194"/>
      <c r="S16" s="194"/>
      <c r="T16" s="194"/>
      <c r="U16" s="194"/>
      <c r="V16" s="194"/>
      <c r="X16" s="194"/>
      <c r="Y16" s="194"/>
    </row>
    <row r="17" spans="1:46" x14ac:dyDescent="0.2">
      <c r="C17" s="194"/>
      <c r="O17" s="194"/>
      <c r="P17" s="194"/>
      <c r="Q17" s="194"/>
      <c r="R17" s="194"/>
      <c r="S17" s="194"/>
      <c r="T17" s="194"/>
      <c r="U17" s="194"/>
      <c r="V17" s="194"/>
      <c r="X17" s="194"/>
      <c r="Y17" s="194"/>
    </row>
    <row r="18" spans="1:46" ht="18" customHeight="1" x14ac:dyDescent="0.2">
      <c r="D18" s="112"/>
      <c r="E18" s="369" t="s">
        <v>67</v>
      </c>
      <c r="F18" s="369"/>
      <c r="G18" s="369"/>
      <c r="H18" s="369"/>
      <c r="I18" s="369"/>
      <c r="J18" s="369"/>
      <c r="K18" s="369"/>
      <c r="L18" s="369"/>
      <c r="M18" s="369"/>
      <c r="N18" s="369"/>
      <c r="O18" s="369"/>
      <c r="P18" s="369"/>
      <c r="Q18" s="369"/>
      <c r="R18" s="369"/>
      <c r="S18" s="115"/>
      <c r="T18" s="115"/>
      <c r="U18" s="115"/>
      <c r="V18" s="115"/>
      <c r="W18" s="235"/>
    </row>
    <row r="19" spans="1:46" ht="18" customHeight="1" x14ac:dyDescent="0.2">
      <c r="C19" s="194"/>
      <c r="D19" s="112"/>
      <c r="F19" s="195"/>
      <c r="G19" s="195"/>
      <c r="H19" s="195"/>
      <c r="I19" s="195"/>
      <c r="J19" s="195"/>
      <c r="K19" s="195"/>
      <c r="L19" s="195"/>
      <c r="M19" s="195"/>
      <c r="N19" s="235"/>
      <c r="O19" s="195"/>
      <c r="P19" s="195"/>
      <c r="Q19" s="195"/>
      <c r="R19" s="195"/>
      <c r="S19" s="195"/>
      <c r="T19" s="195"/>
      <c r="U19" s="195"/>
      <c r="V19" s="195"/>
      <c r="W19" s="235"/>
      <c r="X19" s="194"/>
      <c r="Y19" s="194"/>
    </row>
    <row r="20" spans="1:46" ht="15" customHeight="1" x14ac:dyDescent="0.2">
      <c r="D20" s="112"/>
      <c r="F20" s="112"/>
      <c r="G20" s="112"/>
      <c r="H20" s="112"/>
      <c r="I20" s="191"/>
      <c r="J20" s="191"/>
      <c r="K20" s="112"/>
      <c r="L20" s="112"/>
      <c r="M20" s="112"/>
      <c r="N20" s="236"/>
    </row>
    <row r="21" spans="1:46" ht="16.5" thickBot="1" x14ac:dyDescent="0.25">
      <c r="B21" s="102"/>
      <c r="C21" s="17"/>
      <c r="D21" s="102"/>
    </row>
    <row r="22" spans="1:46" ht="21" customHeight="1" thickBot="1" x14ac:dyDescent="0.25">
      <c r="B22" s="102"/>
      <c r="D22" s="103"/>
      <c r="E22" s="282" t="s">
        <v>0</v>
      </c>
      <c r="F22" s="97" t="s">
        <v>6</v>
      </c>
      <c r="G22" s="116" t="s">
        <v>7</v>
      </c>
      <c r="H22" s="45" t="s">
        <v>8</v>
      </c>
      <c r="I22" s="75" t="s">
        <v>3</v>
      </c>
      <c r="J22" s="75" t="s">
        <v>4</v>
      </c>
      <c r="K22" s="117" t="s">
        <v>68</v>
      </c>
      <c r="L22" s="45" t="s">
        <v>5</v>
      </c>
      <c r="M22" s="118" t="s">
        <v>2</v>
      </c>
      <c r="N22" s="118">
        <v>66.08</v>
      </c>
      <c r="O22" s="119" t="s">
        <v>6</v>
      </c>
      <c r="P22" s="119" t="s">
        <v>7</v>
      </c>
      <c r="Q22" s="119" t="s">
        <v>8</v>
      </c>
      <c r="R22" s="67" t="s">
        <v>3</v>
      </c>
      <c r="S22" s="67" t="s">
        <v>4</v>
      </c>
      <c r="T22" s="67" t="s">
        <v>68</v>
      </c>
      <c r="U22" s="67" t="s">
        <v>5</v>
      </c>
      <c r="V22" s="67" t="s">
        <v>2</v>
      </c>
      <c r="W22" s="243">
        <v>66.08</v>
      </c>
      <c r="X22" s="120"/>
      <c r="Y22" s="121"/>
      <c r="Z22" s="370"/>
      <c r="AA22" s="370"/>
    </row>
    <row r="23" spans="1:46" s="112" customFormat="1" ht="182.25" customHeight="1" thickBot="1" x14ac:dyDescent="0.25">
      <c r="A23" s="330" t="s">
        <v>9</v>
      </c>
      <c r="B23" s="348" t="s">
        <v>10</v>
      </c>
      <c r="C23" s="330" t="s">
        <v>69</v>
      </c>
      <c r="D23" s="330" t="s">
        <v>70</v>
      </c>
      <c r="E23" s="372" t="s">
        <v>71</v>
      </c>
      <c r="F23" s="122" t="s">
        <v>287</v>
      </c>
      <c r="G23" s="122" t="s">
        <v>72</v>
      </c>
      <c r="H23" s="122" t="s">
        <v>73</v>
      </c>
      <c r="I23" s="192" t="s">
        <v>16</v>
      </c>
      <c r="J23" s="193" t="s">
        <v>74</v>
      </c>
      <c r="K23" s="123" t="s">
        <v>75</v>
      </c>
      <c r="L23" s="29" t="s">
        <v>18</v>
      </c>
      <c r="M23" s="121" t="s">
        <v>19</v>
      </c>
      <c r="N23" s="121" t="s">
        <v>286</v>
      </c>
      <c r="O23" s="124" t="s">
        <v>285</v>
      </c>
      <c r="P23" s="289" t="s">
        <v>76</v>
      </c>
      <c r="Q23" s="125" t="s">
        <v>297</v>
      </c>
      <c r="R23" s="289" t="s">
        <v>298</v>
      </c>
      <c r="S23" s="126" t="s">
        <v>22</v>
      </c>
      <c r="T23" s="127" t="s">
        <v>75</v>
      </c>
      <c r="U23" s="126" t="s">
        <v>296</v>
      </c>
      <c r="V23" s="126" t="s">
        <v>19</v>
      </c>
      <c r="W23" s="47" t="s">
        <v>286</v>
      </c>
      <c r="X23" s="128" t="s">
        <v>23</v>
      </c>
      <c r="Y23" s="375" t="s">
        <v>24</v>
      </c>
      <c r="Z23" s="378" t="s">
        <v>77</v>
      </c>
      <c r="AA23" s="378" t="s">
        <v>78</v>
      </c>
    </row>
    <row r="24" spans="1:46" s="112" customFormat="1" ht="98.25" customHeight="1" thickBot="1" x14ac:dyDescent="0.25">
      <c r="A24" s="365"/>
      <c r="B24" s="371"/>
      <c r="C24" s="365"/>
      <c r="D24" s="365"/>
      <c r="E24" s="373"/>
      <c r="F24" s="45" t="s">
        <v>30</v>
      </c>
      <c r="G24" s="45" t="s">
        <v>30</v>
      </c>
      <c r="H24" s="45" t="s">
        <v>30</v>
      </c>
      <c r="I24" s="52" t="s">
        <v>30</v>
      </c>
      <c r="J24" s="52" t="s">
        <v>30</v>
      </c>
      <c r="K24" s="45" t="s">
        <v>30</v>
      </c>
      <c r="L24" s="45" t="s">
        <v>30</v>
      </c>
      <c r="M24" s="37" t="s">
        <v>30</v>
      </c>
      <c r="N24" s="45" t="s">
        <v>30</v>
      </c>
      <c r="O24" s="330" t="s">
        <v>79</v>
      </c>
      <c r="P24" s="347" t="s">
        <v>80</v>
      </c>
      <c r="Q24" s="347" t="s">
        <v>80</v>
      </c>
      <c r="R24" s="347" t="s">
        <v>80</v>
      </c>
      <c r="S24" s="330" t="s">
        <v>80</v>
      </c>
      <c r="T24" s="347" t="s">
        <v>80</v>
      </c>
      <c r="U24" s="330" t="s">
        <v>80</v>
      </c>
      <c r="V24" s="330" t="s">
        <v>80</v>
      </c>
      <c r="W24" s="330" t="s">
        <v>80</v>
      </c>
      <c r="X24" s="347" t="s">
        <v>81</v>
      </c>
      <c r="Y24" s="376"/>
      <c r="Z24" s="379"/>
      <c r="AA24" s="379"/>
    </row>
    <row r="25" spans="1:46" s="112" customFormat="1" ht="9" customHeight="1" thickBot="1" x14ac:dyDescent="0.25">
      <c r="A25" s="331"/>
      <c r="B25" s="349"/>
      <c r="C25" s="331"/>
      <c r="D25" s="331"/>
      <c r="E25" s="374"/>
      <c r="F25" s="37"/>
      <c r="G25" s="37"/>
      <c r="H25" s="37"/>
      <c r="I25" s="175"/>
      <c r="J25" s="175"/>
      <c r="K25" s="37"/>
      <c r="L25" s="37"/>
      <c r="M25" s="45"/>
      <c r="N25" s="234"/>
      <c r="O25" s="331"/>
      <c r="P25" s="331"/>
      <c r="Q25" s="331"/>
      <c r="R25" s="331"/>
      <c r="S25" s="331"/>
      <c r="T25" s="331"/>
      <c r="U25" s="331"/>
      <c r="V25" s="331"/>
      <c r="W25" s="331"/>
      <c r="X25" s="331"/>
      <c r="Y25" s="377"/>
      <c r="Z25" s="380"/>
      <c r="AA25" s="380"/>
    </row>
    <row r="26" spans="1:46" ht="29.25" customHeight="1" x14ac:dyDescent="0.2">
      <c r="A26" s="366">
        <v>1</v>
      </c>
      <c r="B26" s="383" t="s">
        <v>82</v>
      </c>
      <c r="C26" s="366">
        <v>1</v>
      </c>
      <c r="D26" s="385" t="s">
        <v>83</v>
      </c>
      <c r="E26" s="387" t="s">
        <v>84</v>
      </c>
      <c r="F26" s="366">
        <v>27000</v>
      </c>
      <c r="G26" s="366">
        <v>4000</v>
      </c>
      <c r="H26" s="366">
        <v>6000</v>
      </c>
      <c r="I26" s="389">
        <v>1000</v>
      </c>
      <c r="J26" s="389">
        <v>1000</v>
      </c>
      <c r="K26" s="366">
        <v>2000</v>
      </c>
      <c r="L26" s="366">
        <v>2000</v>
      </c>
      <c r="M26" s="366"/>
      <c r="N26" s="233"/>
      <c r="O26" s="363">
        <f>F26/1.19</f>
        <v>22689.0756302521</v>
      </c>
      <c r="P26" s="363">
        <f t="shared" ref="P26:W26" si="0">G26/1.19</f>
        <v>3361.3445378151264</v>
      </c>
      <c r="Q26" s="363">
        <f t="shared" si="0"/>
        <v>5042.0168067226896</v>
      </c>
      <c r="R26" s="363">
        <f t="shared" si="0"/>
        <v>840.3361344537816</v>
      </c>
      <c r="S26" s="363">
        <f t="shared" si="0"/>
        <v>840.3361344537816</v>
      </c>
      <c r="T26" s="363">
        <f t="shared" si="0"/>
        <v>1680.6722689075632</v>
      </c>
      <c r="U26" s="363">
        <f t="shared" si="0"/>
        <v>1680.6722689075632</v>
      </c>
      <c r="V26" s="363">
        <f t="shared" si="0"/>
        <v>0</v>
      </c>
      <c r="W26" s="363">
        <f t="shared" si="0"/>
        <v>0</v>
      </c>
      <c r="X26" s="363">
        <f>SUM(O26:W26)</f>
        <v>36134.453781512602</v>
      </c>
      <c r="Y26" s="381" t="s">
        <v>85</v>
      </c>
      <c r="Z26" s="396" t="s">
        <v>314</v>
      </c>
      <c r="AA26" s="398" t="s">
        <v>400</v>
      </c>
    </row>
    <row r="27" spans="1:46" ht="19.5" customHeight="1" thickBot="1" x14ac:dyDescent="0.25">
      <c r="A27" s="367"/>
      <c r="B27" s="384"/>
      <c r="C27" s="367"/>
      <c r="D27" s="386"/>
      <c r="E27" s="388"/>
      <c r="F27" s="367"/>
      <c r="G27" s="367"/>
      <c r="H27" s="367"/>
      <c r="I27" s="390"/>
      <c r="J27" s="390"/>
      <c r="K27" s="367"/>
      <c r="L27" s="367"/>
      <c r="M27" s="367"/>
      <c r="N27" s="234"/>
      <c r="O27" s="364"/>
      <c r="P27" s="364"/>
      <c r="Q27" s="364"/>
      <c r="R27" s="364"/>
      <c r="S27" s="364"/>
      <c r="T27" s="364"/>
      <c r="U27" s="364"/>
      <c r="V27" s="364"/>
      <c r="W27" s="364"/>
      <c r="X27" s="364"/>
      <c r="Y27" s="382"/>
      <c r="Z27" s="397"/>
      <c r="AA27" s="399"/>
    </row>
    <row r="28" spans="1:46" s="129" customFormat="1" ht="25.5" customHeight="1" thickBot="1" x14ac:dyDescent="0.25">
      <c r="A28" s="45">
        <v>2</v>
      </c>
      <c r="B28" s="41"/>
      <c r="C28" s="45"/>
      <c r="D28" s="72" t="s">
        <v>86</v>
      </c>
      <c r="E28" s="130"/>
      <c r="F28" s="52">
        <f t="shared" ref="F28:L28" si="1">SUM(F26)</f>
        <v>27000</v>
      </c>
      <c r="G28" s="52">
        <f t="shared" si="1"/>
        <v>4000</v>
      </c>
      <c r="H28" s="52">
        <f t="shared" si="1"/>
        <v>6000</v>
      </c>
      <c r="I28" s="52">
        <f t="shared" si="1"/>
        <v>1000</v>
      </c>
      <c r="J28" s="52">
        <f t="shared" si="1"/>
        <v>1000</v>
      </c>
      <c r="K28" s="52">
        <f t="shared" si="1"/>
        <v>2000</v>
      </c>
      <c r="L28" s="52">
        <f t="shared" si="1"/>
        <v>2000</v>
      </c>
      <c r="M28" s="52"/>
      <c r="N28" s="52"/>
      <c r="O28" s="54">
        <f t="shared" ref="O28:X28" si="2">SUM(O26)</f>
        <v>22689.0756302521</v>
      </c>
      <c r="P28" s="54">
        <f t="shared" si="2"/>
        <v>3361.3445378151264</v>
      </c>
      <c r="Q28" s="54">
        <f t="shared" si="2"/>
        <v>5042.0168067226896</v>
      </c>
      <c r="R28" s="54">
        <f t="shared" si="2"/>
        <v>840.3361344537816</v>
      </c>
      <c r="S28" s="54">
        <f t="shared" si="2"/>
        <v>840.3361344537816</v>
      </c>
      <c r="T28" s="54">
        <f t="shared" si="2"/>
        <v>1680.6722689075632</v>
      </c>
      <c r="U28" s="54">
        <f t="shared" si="2"/>
        <v>1680.6722689075632</v>
      </c>
      <c r="V28" s="54">
        <f t="shared" si="2"/>
        <v>0</v>
      </c>
      <c r="W28" s="54">
        <f t="shared" si="2"/>
        <v>0</v>
      </c>
      <c r="X28" s="54">
        <f t="shared" si="2"/>
        <v>36134.453781512602</v>
      </c>
      <c r="Y28" s="131"/>
      <c r="Z28" s="132"/>
      <c r="AA28" s="133"/>
      <c r="AB28" s="108"/>
      <c r="AC28" s="108"/>
      <c r="AD28" s="108"/>
      <c r="AE28" s="108"/>
      <c r="AF28" s="108"/>
      <c r="AG28" s="108"/>
      <c r="AH28" s="108"/>
      <c r="AI28" s="108"/>
      <c r="AJ28" s="108"/>
      <c r="AK28" s="108"/>
      <c r="AL28" s="108"/>
      <c r="AM28" s="108"/>
      <c r="AN28" s="108"/>
      <c r="AO28" s="108"/>
      <c r="AP28" s="108"/>
      <c r="AQ28" s="108"/>
      <c r="AR28" s="108"/>
      <c r="AS28" s="108"/>
      <c r="AT28" s="108"/>
    </row>
    <row r="29" spans="1:46" s="108" customFormat="1" ht="140.25" customHeight="1" thickBot="1" x14ac:dyDescent="0.25">
      <c r="A29" s="45">
        <v>3</v>
      </c>
      <c r="B29" s="59" t="s">
        <v>87</v>
      </c>
      <c r="C29" s="45">
        <v>2</v>
      </c>
      <c r="D29" s="72" t="s">
        <v>88</v>
      </c>
      <c r="E29" s="130" t="s">
        <v>89</v>
      </c>
      <c r="F29" s="52">
        <v>4000</v>
      </c>
      <c r="G29" s="52">
        <v>10000</v>
      </c>
      <c r="H29" s="52">
        <v>30000</v>
      </c>
      <c r="I29" s="52">
        <v>1000</v>
      </c>
      <c r="J29" s="52">
        <v>2000</v>
      </c>
      <c r="K29" s="52">
        <v>6000</v>
      </c>
      <c r="L29" s="52">
        <v>2000</v>
      </c>
      <c r="M29" s="52"/>
      <c r="N29" s="52"/>
      <c r="O29" s="54">
        <f>F29/1.19</f>
        <v>3361.3445378151264</v>
      </c>
      <c r="P29" s="54">
        <f t="shared" ref="P29:W29" si="3">G29/1.19</f>
        <v>8403.361344537816</v>
      </c>
      <c r="Q29" s="54">
        <f t="shared" si="3"/>
        <v>25210.084033613446</v>
      </c>
      <c r="R29" s="54">
        <f t="shared" si="3"/>
        <v>840.3361344537816</v>
      </c>
      <c r="S29" s="54">
        <f t="shared" si="3"/>
        <v>1680.6722689075632</v>
      </c>
      <c r="T29" s="54">
        <f t="shared" si="3"/>
        <v>5042.0168067226896</v>
      </c>
      <c r="U29" s="54">
        <f t="shared" si="3"/>
        <v>1680.6722689075632</v>
      </c>
      <c r="V29" s="54">
        <f t="shared" si="3"/>
        <v>0</v>
      </c>
      <c r="W29" s="54">
        <f t="shared" si="3"/>
        <v>0</v>
      </c>
      <c r="X29" s="54">
        <f>SUM(O29:W29)</f>
        <v>46218.487394957985</v>
      </c>
      <c r="Y29" s="134" t="s">
        <v>85</v>
      </c>
      <c r="Z29" s="135" t="s">
        <v>315</v>
      </c>
      <c r="AA29" s="135" t="s">
        <v>401</v>
      </c>
      <c r="AC29" s="108" t="s">
        <v>71</v>
      </c>
    </row>
    <row r="30" spans="1:46" s="136" customFormat="1" ht="29.25" customHeight="1" thickBot="1" x14ac:dyDescent="0.25">
      <c r="A30" s="45">
        <v>4</v>
      </c>
      <c r="B30" s="59"/>
      <c r="C30" s="59"/>
      <c r="D30" s="59" t="s">
        <v>90</v>
      </c>
      <c r="E30" s="135"/>
      <c r="F30" s="52">
        <f t="shared" ref="F30:L30" si="4">SUM(F29)</f>
        <v>4000</v>
      </c>
      <c r="G30" s="52">
        <f t="shared" si="4"/>
        <v>10000</v>
      </c>
      <c r="H30" s="52">
        <f t="shared" si="4"/>
        <v>30000</v>
      </c>
      <c r="I30" s="52">
        <f t="shared" si="4"/>
        <v>1000</v>
      </c>
      <c r="J30" s="52">
        <f t="shared" si="4"/>
        <v>2000</v>
      </c>
      <c r="K30" s="52">
        <f t="shared" si="4"/>
        <v>6000</v>
      </c>
      <c r="L30" s="52">
        <f t="shared" si="4"/>
        <v>2000</v>
      </c>
      <c r="M30" s="52"/>
      <c r="N30" s="52"/>
      <c r="O30" s="54">
        <f t="shared" ref="O30:X30" si="5">SUM(O29)</f>
        <v>3361.3445378151264</v>
      </c>
      <c r="P30" s="54">
        <f t="shared" si="5"/>
        <v>8403.361344537816</v>
      </c>
      <c r="Q30" s="54">
        <f t="shared" si="5"/>
        <v>25210.084033613446</v>
      </c>
      <c r="R30" s="54">
        <f t="shared" si="5"/>
        <v>840.3361344537816</v>
      </c>
      <c r="S30" s="54">
        <f t="shared" si="5"/>
        <v>1680.6722689075632</v>
      </c>
      <c r="T30" s="54">
        <f t="shared" si="5"/>
        <v>5042.0168067226896</v>
      </c>
      <c r="U30" s="54">
        <f t="shared" si="5"/>
        <v>1680.6722689075632</v>
      </c>
      <c r="V30" s="54">
        <f t="shared" si="5"/>
        <v>0</v>
      </c>
      <c r="W30" s="54">
        <f t="shared" si="5"/>
        <v>0</v>
      </c>
      <c r="X30" s="54">
        <f t="shared" si="5"/>
        <v>46218.487394957985</v>
      </c>
      <c r="Y30" s="131"/>
      <c r="Z30" s="137"/>
      <c r="AA30" s="133"/>
      <c r="AB30" s="108"/>
      <c r="AC30" s="108"/>
      <c r="AD30" s="108"/>
      <c r="AE30" s="108"/>
      <c r="AF30" s="108"/>
      <c r="AG30" s="108"/>
      <c r="AH30" s="108"/>
      <c r="AI30" s="108"/>
      <c r="AJ30" s="108"/>
      <c r="AK30" s="108"/>
      <c r="AL30" s="108"/>
      <c r="AM30" s="108"/>
      <c r="AN30" s="108"/>
      <c r="AO30" s="108"/>
      <c r="AP30" s="108"/>
      <c r="AQ30" s="108"/>
      <c r="AR30" s="108"/>
      <c r="AS30" s="108"/>
      <c r="AT30" s="108"/>
    </row>
    <row r="31" spans="1:46" ht="82.5" customHeight="1" thickBot="1" x14ac:dyDescent="0.25">
      <c r="A31" s="201">
        <v>5</v>
      </c>
      <c r="B31" s="45" t="s">
        <v>91</v>
      </c>
      <c r="C31" s="45">
        <v>3</v>
      </c>
      <c r="D31" s="72" t="s">
        <v>92</v>
      </c>
      <c r="E31" s="130" t="s">
        <v>93</v>
      </c>
      <c r="F31" s="52">
        <v>740000</v>
      </c>
      <c r="G31" s="52">
        <v>150000</v>
      </c>
      <c r="H31" s="186">
        <v>638000</v>
      </c>
      <c r="I31" s="52">
        <v>35000</v>
      </c>
      <c r="J31" s="52">
        <v>50000</v>
      </c>
      <c r="K31" s="52">
        <v>45000</v>
      </c>
      <c r="L31" s="52">
        <v>22000</v>
      </c>
      <c r="M31" s="52"/>
      <c r="N31" s="52"/>
      <c r="O31" s="54">
        <f>F31/1.19</f>
        <v>621848.73949579836</v>
      </c>
      <c r="P31" s="54">
        <f t="shared" ref="P31:W31" si="6">G31/1.19</f>
        <v>126050.42016806723</v>
      </c>
      <c r="Q31" s="54">
        <f t="shared" si="6"/>
        <v>536134.45378151268</v>
      </c>
      <c r="R31" s="54">
        <f t="shared" si="6"/>
        <v>29411.764705882353</v>
      </c>
      <c r="S31" s="54">
        <f t="shared" si="6"/>
        <v>42016.806722689078</v>
      </c>
      <c r="T31" s="54">
        <f t="shared" si="6"/>
        <v>37815.126050420171</v>
      </c>
      <c r="U31" s="54">
        <f t="shared" si="6"/>
        <v>18487.394957983193</v>
      </c>
      <c r="V31" s="54">
        <f t="shared" si="6"/>
        <v>0</v>
      </c>
      <c r="W31" s="54">
        <f t="shared" si="6"/>
        <v>0</v>
      </c>
      <c r="X31" s="54">
        <f>SUM(O31:W31)</f>
        <v>1411764.7058823532</v>
      </c>
      <c r="Y31" s="134" t="s">
        <v>85</v>
      </c>
      <c r="Z31" s="400" t="s">
        <v>94</v>
      </c>
      <c r="AA31" s="401"/>
    </row>
    <row r="32" spans="1:46" ht="30" customHeight="1" thickBot="1" x14ac:dyDescent="0.25">
      <c r="A32" s="45">
        <v>6</v>
      </c>
      <c r="B32" s="45"/>
      <c r="C32" s="45"/>
      <c r="D32" s="97" t="s">
        <v>95</v>
      </c>
      <c r="E32" s="130"/>
      <c r="F32" s="52">
        <f t="shared" ref="F32:L32" si="7">SUM(F31)</f>
        <v>740000</v>
      </c>
      <c r="G32" s="52">
        <f t="shared" si="7"/>
        <v>150000</v>
      </c>
      <c r="H32" s="52">
        <f t="shared" si="7"/>
        <v>638000</v>
      </c>
      <c r="I32" s="52">
        <f t="shared" si="7"/>
        <v>35000</v>
      </c>
      <c r="J32" s="52">
        <f t="shared" si="7"/>
        <v>50000</v>
      </c>
      <c r="K32" s="52">
        <f t="shared" si="7"/>
        <v>45000</v>
      </c>
      <c r="L32" s="52">
        <f t="shared" si="7"/>
        <v>22000</v>
      </c>
      <c r="M32" s="52"/>
      <c r="N32" s="52"/>
      <c r="O32" s="54">
        <f t="shared" ref="O32:X32" si="8">SUM(O31)</f>
        <v>621848.73949579836</v>
      </c>
      <c r="P32" s="54">
        <f t="shared" si="8"/>
        <v>126050.42016806723</v>
      </c>
      <c r="Q32" s="54">
        <f t="shared" si="8"/>
        <v>536134.45378151268</v>
      </c>
      <c r="R32" s="54">
        <f t="shared" si="8"/>
        <v>29411.764705882353</v>
      </c>
      <c r="S32" s="54">
        <f t="shared" si="8"/>
        <v>42016.806722689078</v>
      </c>
      <c r="T32" s="54">
        <f t="shared" si="8"/>
        <v>37815.126050420171</v>
      </c>
      <c r="U32" s="54">
        <f t="shared" si="8"/>
        <v>18487.394957983193</v>
      </c>
      <c r="V32" s="54">
        <f t="shared" si="8"/>
        <v>0</v>
      </c>
      <c r="W32" s="54">
        <f t="shared" si="8"/>
        <v>0</v>
      </c>
      <c r="X32" s="54">
        <f t="shared" si="8"/>
        <v>1411764.7058823532</v>
      </c>
      <c r="Y32" s="134"/>
      <c r="Z32" s="402"/>
      <c r="AA32" s="403"/>
    </row>
    <row r="33" spans="1:29" ht="47.25" customHeight="1" thickBot="1" x14ac:dyDescent="0.25">
      <c r="A33" s="45">
        <v>7</v>
      </c>
      <c r="B33" s="45" t="s">
        <v>96</v>
      </c>
      <c r="C33" s="45">
        <v>4</v>
      </c>
      <c r="D33" s="72" t="s">
        <v>330</v>
      </c>
      <c r="E33" s="130" t="s">
        <v>97</v>
      </c>
      <c r="F33" s="52">
        <v>96000</v>
      </c>
      <c r="G33" s="52">
        <v>39000</v>
      </c>
      <c r="H33" s="52">
        <v>120000</v>
      </c>
      <c r="I33" s="303">
        <v>2000</v>
      </c>
      <c r="J33" s="52">
        <v>15000</v>
      </c>
      <c r="K33" s="52">
        <v>6000</v>
      </c>
      <c r="L33" s="52">
        <v>12000</v>
      </c>
      <c r="M33" s="52"/>
      <c r="N33" s="52"/>
      <c r="O33" s="54">
        <f>F33/1.09</f>
        <v>88073.394495412838</v>
      </c>
      <c r="P33" s="54">
        <f t="shared" ref="P33:W33" si="9">G33/1.09</f>
        <v>35779.816513761463</v>
      </c>
      <c r="Q33" s="54">
        <f t="shared" si="9"/>
        <v>110091.74311926604</v>
      </c>
      <c r="R33" s="54">
        <f t="shared" si="9"/>
        <v>1834.8623853211009</v>
      </c>
      <c r="S33" s="54">
        <f t="shared" si="9"/>
        <v>13761.467889908256</v>
      </c>
      <c r="T33" s="54">
        <f t="shared" si="9"/>
        <v>5504.5871559633024</v>
      </c>
      <c r="U33" s="54">
        <f t="shared" si="9"/>
        <v>11009.174311926605</v>
      </c>
      <c r="V33" s="54">
        <f t="shared" si="9"/>
        <v>0</v>
      </c>
      <c r="W33" s="54">
        <f t="shared" si="9"/>
        <v>0</v>
      </c>
      <c r="X33" s="54">
        <f t="shared" ref="X33:X40" si="10">SUM(O33:W33)</f>
        <v>266055.04587155959</v>
      </c>
      <c r="Y33" s="134" t="s">
        <v>85</v>
      </c>
      <c r="Z33" s="404"/>
      <c r="AA33" s="405"/>
    </row>
    <row r="34" spans="1:29" ht="129" customHeight="1" thickBot="1" x14ac:dyDescent="0.25">
      <c r="A34" s="200">
        <v>8</v>
      </c>
      <c r="B34" s="45" t="s">
        <v>96</v>
      </c>
      <c r="C34" s="45">
        <v>5</v>
      </c>
      <c r="D34" s="72" t="s">
        <v>98</v>
      </c>
      <c r="E34" s="130" t="s">
        <v>99</v>
      </c>
      <c r="F34" s="52">
        <v>84000</v>
      </c>
      <c r="G34" s="52">
        <v>20000</v>
      </c>
      <c r="H34" s="52">
        <v>120000</v>
      </c>
      <c r="I34" s="303">
        <v>4000</v>
      </c>
      <c r="J34" s="52">
        <v>3000</v>
      </c>
      <c r="K34" s="52">
        <v>1000</v>
      </c>
      <c r="L34" s="52">
        <v>14000</v>
      </c>
      <c r="M34" s="52"/>
      <c r="N34" s="52"/>
      <c r="O34" s="54">
        <f>F34/1.19</f>
        <v>70588.23529411765</v>
      </c>
      <c r="P34" s="54">
        <f t="shared" ref="P34:W34" si="11">G34/1.19</f>
        <v>16806.722689075632</v>
      </c>
      <c r="Q34" s="54">
        <f t="shared" si="11"/>
        <v>100840.33613445378</v>
      </c>
      <c r="R34" s="54">
        <f t="shared" si="11"/>
        <v>3361.3445378151264</v>
      </c>
      <c r="S34" s="54">
        <f t="shared" si="11"/>
        <v>2521.0084033613448</v>
      </c>
      <c r="T34" s="54">
        <f t="shared" si="11"/>
        <v>840.3361344537816</v>
      </c>
      <c r="U34" s="54">
        <f t="shared" si="11"/>
        <v>11764.705882352942</v>
      </c>
      <c r="V34" s="54">
        <f t="shared" si="11"/>
        <v>0</v>
      </c>
      <c r="W34" s="54">
        <f t="shared" si="11"/>
        <v>0</v>
      </c>
      <c r="X34" s="54">
        <f t="shared" si="10"/>
        <v>206722.68907563025</v>
      </c>
      <c r="Y34" s="134" t="s">
        <v>85</v>
      </c>
      <c r="Z34" s="138" t="s">
        <v>314</v>
      </c>
      <c r="AA34" s="138" t="s">
        <v>317</v>
      </c>
    </row>
    <row r="35" spans="1:29" ht="28.5" customHeight="1" thickBot="1" x14ac:dyDescent="0.25">
      <c r="A35" s="45">
        <v>9</v>
      </c>
      <c r="B35" s="45"/>
      <c r="C35" s="45"/>
      <c r="D35" s="45" t="s">
        <v>100</v>
      </c>
      <c r="E35" s="130"/>
      <c r="F35" s="52">
        <f t="shared" ref="F35:L35" si="12">SUM(F33:F34)</f>
        <v>180000</v>
      </c>
      <c r="G35" s="52">
        <f t="shared" si="12"/>
        <v>59000</v>
      </c>
      <c r="H35" s="52">
        <f t="shared" si="12"/>
        <v>240000</v>
      </c>
      <c r="I35" s="303">
        <f t="shared" si="12"/>
        <v>6000</v>
      </c>
      <c r="J35" s="52">
        <f t="shared" si="12"/>
        <v>18000</v>
      </c>
      <c r="K35" s="52">
        <f t="shared" si="12"/>
        <v>7000</v>
      </c>
      <c r="L35" s="52">
        <f t="shared" si="12"/>
        <v>26000</v>
      </c>
      <c r="M35" s="52"/>
      <c r="N35" s="52"/>
      <c r="O35" s="54">
        <f t="shared" ref="O35:W35" si="13">SUM(O33:O34)</f>
        <v>158661.62978953047</v>
      </c>
      <c r="P35" s="54">
        <f t="shared" si="13"/>
        <v>52586.539202837099</v>
      </c>
      <c r="Q35" s="54">
        <f t="shared" si="13"/>
        <v>210932.07925371983</v>
      </c>
      <c r="R35" s="54">
        <f t="shared" si="13"/>
        <v>5196.2069231362275</v>
      </c>
      <c r="S35" s="54">
        <f t="shared" si="13"/>
        <v>16282.476293269599</v>
      </c>
      <c r="T35" s="54">
        <f t="shared" si="13"/>
        <v>6344.923290417084</v>
      </c>
      <c r="U35" s="54">
        <f t="shared" si="13"/>
        <v>22773.880194279547</v>
      </c>
      <c r="V35" s="54">
        <f t="shared" si="13"/>
        <v>0</v>
      </c>
      <c r="W35" s="54">
        <f t="shared" si="13"/>
        <v>0</v>
      </c>
      <c r="X35" s="54">
        <f t="shared" si="10"/>
        <v>472777.73494718986</v>
      </c>
      <c r="Y35" s="139"/>
      <c r="Z35" s="140"/>
      <c r="AA35" s="140"/>
    </row>
    <row r="36" spans="1:29" ht="36" customHeight="1" thickBot="1" x14ac:dyDescent="0.25">
      <c r="A36" s="45">
        <v>10</v>
      </c>
      <c r="B36" s="45" t="s">
        <v>101</v>
      </c>
      <c r="C36" s="45">
        <v>6</v>
      </c>
      <c r="D36" s="72" t="s">
        <v>102</v>
      </c>
      <c r="E36" s="130" t="s">
        <v>103</v>
      </c>
      <c r="F36" s="52">
        <v>25000</v>
      </c>
      <c r="G36" s="52"/>
      <c r="H36" s="52"/>
      <c r="I36" s="52"/>
      <c r="J36" s="52"/>
      <c r="K36" s="52"/>
      <c r="L36" s="52"/>
      <c r="M36" s="52"/>
      <c r="N36" s="52"/>
      <c r="O36" s="54">
        <f>F36/1.19</f>
        <v>21008.403361344539</v>
      </c>
      <c r="P36" s="54">
        <f t="shared" ref="P36:W38" si="14">G36/1.19</f>
        <v>0</v>
      </c>
      <c r="Q36" s="54">
        <f t="shared" si="14"/>
        <v>0</v>
      </c>
      <c r="R36" s="54">
        <f t="shared" si="14"/>
        <v>0</v>
      </c>
      <c r="S36" s="54">
        <f t="shared" si="14"/>
        <v>0</v>
      </c>
      <c r="T36" s="54">
        <f t="shared" si="14"/>
        <v>0</v>
      </c>
      <c r="U36" s="54">
        <f t="shared" si="14"/>
        <v>0</v>
      </c>
      <c r="V36" s="54">
        <f t="shared" si="14"/>
        <v>0</v>
      </c>
      <c r="W36" s="54">
        <f t="shared" si="14"/>
        <v>0</v>
      </c>
      <c r="X36" s="54">
        <f t="shared" si="10"/>
        <v>21008.403361344539</v>
      </c>
      <c r="Y36" s="141" t="s">
        <v>85</v>
      </c>
      <c r="Z36" s="138" t="s">
        <v>318</v>
      </c>
      <c r="AA36" s="138" t="s">
        <v>318</v>
      </c>
    </row>
    <row r="37" spans="1:29" ht="68.25" customHeight="1" thickBot="1" x14ac:dyDescent="0.25">
      <c r="A37" s="45">
        <v>11</v>
      </c>
      <c r="B37" s="45" t="s">
        <v>101</v>
      </c>
      <c r="C37" s="45">
        <v>7</v>
      </c>
      <c r="D37" s="72" t="s">
        <v>104</v>
      </c>
      <c r="E37" s="130" t="s">
        <v>105</v>
      </c>
      <c r="F37" s="52">
        <v>7000</v>
      </c>
      <c r="G37" s="52"/>
      <c r="H37" s="52"/>
      <c r="I37" s="52"/>
      <c r="J37" s="52"/>
      <c r="K37" s="52"/>
      <c r="L37" s="52"/>
      <c r="M37" s="52"/>
      <c r="N37" s="52"/>
      <c r="O37" s="54">
        <f t="shared" ref="O37:O38" si="15">F37/1.19</f>
        <v>5882.3529411764712</v>
      </c>
      <c r="P37" s="54">
        <f t="shared" si="14"/>
        <v>0</v>
      </c>
      <c r="Q37" s="54">
        <f t="shared" si="14"/>
        <v>0</v>
      </c>
      <c r="R37" s="54">
        <f t="shared" si="14"/>
        <v>0</v>
      </c>
      <c r="S37" s="54">
        <f t="shared" si="14"/>
        <v>0</v>
      </c>
      <c r="T37" s="54">
        <f t="shared" si="14"/>
        <v>0</v>
      </c>
      <c r="U37" s="54">
        <f t="shared" si="14"/>
        <v>0</v>
      </c>
      <c r="V37" s="54">
        <f t="shared" si="14"/>
        <v>0</v>
      </c>
      <c r="W37" s="54">
        <f t="shared" si="14"/>
        <v>0</v>
      </c>
      <c r="X37" s="54">
        <f t="shared" si="10"/>
        <v>5882.3529411764712</v>
      </c>
      <c r="Y37" s="141" t="s">
        <v>85</v>
      </c>
      <c r="Z37" s="138" t="s">
        <v>318</v>
      </c>
      <c r="AA37" s="138" t="s">
        <v>319</v>
      </c>
      <c r="AC37" s="108" t="s">
        <v>106</v>
      </c>
    </row>
    <row r="38" spans="1:29" ht="39.75" customHeight="1" thickBot="1" x14ac:dyDescent="0.25">
      <c r="A38" s="200">
        <v>12</v>
      </c>
      <c r="B38" s="45" t="s">
        <v>101</v>
      </c>
      <c r="C38" s="45">
        <v>8</v>
      </c>
      <c r="D38" s="72" t="s">
        <v>107</v>
      </c>
      <c r="E38" s="130" t="s">
        <v>108</v>
      </c>
      <c r="F38" s="52">
        <v>1000</v>
      </c>
      <c r="G38" s="52"/>
      <c r="H38" s="52"/>
      <c r="I38" s="52"/>
      <c r="J38" s="52"/>
      <c r="K38" s="52"/>
      <c r="L38" s="52"/>
      <c r="M38" s="52"/>
      <c r="N38" s="52"/>
      <c r="O38" s="54">
        <f t="shared" si="15"/>
        <v>840.3361344537816</v>
      </c>
      <c r="P38" s="54">
        <f t="shared" si="14"/>
        <v>0</v>
      </c>
      <c r="Q38" s="54">
        <f t="shared" si="14"/>
        <v>0</v>
      </c>
      <c r="R38" s="54">
        <f t="shared" si="14"/>
        <v>0</v>
      </c>
      <c r="S38" s="54">
        <f t="shared" si="14"/>
        <v>0</v>
      </c>
      <c r="T38" s="54">
        <f t="shared" si="14"/>
        <v>0</v>
      </c>
      <c r="U38" s="54">
        <f t="shared" si="14"/>
        <v>0</v>
      </c>
      <c r="V38" s="54">
        <f t="shared" si="14"/>
        <v>0</v>
      </c>
      <c r="W38" s="54">
        <f t="shared" si="14"/>
        <v>0</v>
      </c>
      <c r="X38" s="54">
        <f t="shared" si="10"/>
        <v>840.3361344537816</v>
      </c>
      <c r="Y38" s="141" t="s">
        <v>85</v>
      </c>
      <c r="Z38" s="138" t="s">
        <v>318</v>
      </c>
      <c r="AA38" s="138" t="s">
        <v>319</v>
      </c>
    </row>
    <row r="39" spans="1:29" ht="35.25" customHeight="1" thickBot="1" x14ac:dyDescent="0.25">
      <c r="A39" s="45">
        <v>13</v>
      </c>
      <c r="B39" s="45"/>
      <c r="C39" s="45"/>
      <c r="D39" s="97" t="s">
        <v>109</v>
      </c>
      <c r="E39" s="130"/>
      <c r="F39" s="52">
        <f>SUM(F36:F38)</f>
        <v>33000</v>
      </c>
      <c r="G39" s="52"/>
      <c r="H39" s="52"/>
      <c r="I39" s="52"/>
      <c r="J39" s="52"/>
      <c r="K39" s="52"/>
      <c r="L39" s="52"/>
      <c r="M39" s="52"/>
      <c r="N39" s="52"/>
      <c r="O39" s="54">
        <f t="shared" ref="O39:W39" si="16">SUM(O36:O38)</f>
        <v>27731.092436974792</v>
      </c>
      <c r="P39" s="54">
        <f t="shared" si="16"/>
        <v>0</v>
      </c>
      <c r="Q39" s="54">
        <f t="shared" si="16"/>
        <v>0</v>
      </c>
      <c r="R39" s="54">
        <f t="shared" si="16"/>
        <v>0</v>
      </c>
      <c r="S39" s="54">
        <f t="shared" si="16"/>
        <v>0</v>
      </c>
      <c r="T39" s="54">
        <f t="shared" si="16"/>
        <v>0</v>
      </c>
      <c r="U39" s="54">
        <f t="shared" si="16"/>
        <v>0</v>
      </c>
      <c r="V39" s="54">
        <f t="shared" si="16"/>
        <v>0</v>
      </c>
      <c r="W39" s="54">
        <f t="shared" si="16"/>
        <v>0</v>
      </c>
      <c r="X39" s="54">
        <f t="shared" si="10"/>
        <v>27731.092436974792</v>
      </c>
      <c r="Y39" s="139"/>
      <c r="Z39" s="140"/>
      <c r="AA39" s="142"/>
    </row>
    <row r="40" spans="1:29" ht="201.75" customHeight="1" thickBot="1" x14ac:dyDescent="0.25">
      <c r="A40" s="45">
        <v>14</v>
      </c>
      <c r="B40" s="45" t="s">
        <v>63</v>
      </c>
      <c r="C40" s="45">
        <v>9</v>
      </c>
      <c r="D40" s="72" t="s">
        <v>110</v>
      </c>
      <c r="E40" s="130" t="s">
        <v>111</v>
      </c>
      <c r="F40" s="52">
        <v>19000</v>
      </c>
      <c r="G40" s="52"/>
      <c r="H40" s="52"/>
      <c r="I40" s="52"/>
      <c r="J40" s="52"/>
      <c r="K40" s="52"/>
      <c r="L40" s="52"/>
      <c r="M40" s="52"/>
      <c r="N40" s="52"/>
      <c r="O40" s="54">
        <f>F40</f>
        <v>19000</v>
      </c>
      <c r="P40" s="54">
        <f t="shared" ref="P40:W40" si="17">G40</f>
        <v>0</v>
      </c>
      <c r="Q40" s="54">
        <f t="shared" si="17"/>
        <v>0</v>
      </c>
      <c r="R40" s="54">
        <f t="shared" si="17"/>
        <v>0</v>
      </c>
      <c r="S40" s="54">
        <f t="shared" si="17"/>
        <v>0</v>
      </c>
      <c r="T40" s="54">
        <f t="shared" si="17"/>
        <v>0</v>
      </c>
      <c r="U40" s="54">
        <f t="shared" si="17"/>
        <v>0</v>
      </c>
      <c r="V40" s="54">
        <f t="shared" si="17"/>
        <v>0</v>
      </c>
      <c r="W40" s="54">
        <f t="shared" si="17"/>
        <v>0</v>
      </c>
      <c r="X40" s="54">
        <f t="shared" si="10"/>
        <v>19000</v>
      </c>
      <c r="Y40" s="134" t="s">
        <v>85</v>
      </c>
      <c r="Z40" s="143" t="s">
        <v>315</v>
      </c>
      <c r="AA40" s="144" t="s">
        <v>320</v>
      </c>
    </row>
    <row r="41" spans="1:29" ht="93" customHeight="1" thickBot="1" x14ac:dyDescent="0.25">
      <c r="A41" s="45">
        <v>15</v>
      </c>
      <c r="B41" s="45" t="s">
        <v>63</v>
      </c>
      <c r="C41" s="45">
        <v>10</v>
      </c>
      <c r="D41" s="145" t="s">
        <v>112</v>
      </c>
      <c r="E41" s="146" t="s">
        <v>113</v>
      </c>
      <c r="F41" s="52">
        <v>5000</v>
      </c>
      <c r="G41" s="52"/>
      <c r="H41" s="52"/>
      <c r="I41" s="52"/>
      <c r="J41" s="52"/>
      <c r="K41" s="52"/>
      <c r="L41" s="52"/>
      <c r="M41" s="52"/>
      <c r="N41" s="52"/>
      <c r="O41" s="54">
        <f>F41/1.19</f>
        <v>4201.680672268908</v>
      </c>
      <c r="P41" s="54">
        <f t="shared" ref="P41:W41" si="18">G41/1.19</f>
        <v>0</v>
      </c>
      <c r="Q41" s="54">
        <f t="shared" si="18"/>
        <v>0</v>
      </c>
      <c r="R41" s="54">
        <f t="shared" si="18"/>
        <v>0</v>
      </c>
      <c r="S41" s="54">
        <f t="shared" si="18"/>
        <v>0</v>
      </c>
      <c r="T41" s="54">
        <f t="shared" si="18"/>
        <v>0</v>
      </c>
      <c r="U41" s="54">
        <f t="shared" si="18"/>
        <v>0</v>
      </c>
      <c r="V41" s="54">
        <f t="shared" si="18"/>
        <v>0</v>
      </c>
      <c r="W41" s="54">
        <f t="shared" si="18"/>
        <v>0</v>
      </c>
      <c r="X41" s="54">
        <f>SUM(O41:W41)</f>
        <v>4201.680672268908</v>
      </c>
      <c r="Y41" s="134" t="s">
        <v>85</v>
      </c>
      <c r="Z41" s="406" t="s">
        <v>114</v>
      </c>
      <c r="AA41" s="407"/>
    </row>
    <row r="42" spans="1:29" ht="48.75" customHeight="1" thickBot="1" x14ac:dyDescent="0.25">
      <c r="A42" s="200">
        <v>16</v>
      </c>
      <c r="B42" s="45" t="s">
        <v>63</v>
      </c>
      <c r="C42" s="45">
        <v>11</v>
      </c>
      <c r="D42" s="72" t="s">
        <v>331</v>
      </c>
      <c r="E42" s="130" t="s">
        <v>115</v>
      </c>
      <c r="F42" s="52">
        <v>28000</v>
      </c>
      <c r="G42" s="52">
        <v>5000</v>
      </c>
      <c r="H42" s="52">
        <v>13000</v>
      </c>
      <c r="I42" s="52">
        <v>4000</v>
      </c>
      <c r="J42" s="52">
        <v>1000</v>
      </c>
      <c r="K42" s="52">
        <v>4000</v>
      </c>
      <c r="L42" s="52">
        <v>2000</v>
      </c>
      <c r="M42" s="52"/>
      <c r="N42" s="52"/>
      <c r="O42" s="54">
        <f>F42/1.19</f>
        <v>23529.411764705885</v>
      </c>
      <c r="P42" s="54">
        <f t="shared" ref="P42:W42" si="19">G42/1.19</f>
        <v>4201.680672268908</v>
      </c>
      <c r="Q42" s="54">
        <f t="shared" si="19"/>
        <v>10924.36974789916</v>
      </c>
      <c r="R42" s="54">
        <f t="shared" si="19"/>
        <v>3361.3445378151264</v>
      </c>
      <c r="S42" s="54">
        <f t="shared" si="19"/>
        <v>840.3361344537816</v>
      </c>
      <c r="T42" s="54">
        <f t="shared" si="19"/>
        <v>3361.3445378151264</v>
      </c>
      <c r="U42" s="54">
        <f t="shared" si="19"/>
        <v>1680.6722689075632</v>
      </c>
      <c r="V42" s="54">
        <f t="shared" si="19"/>
        <v>0</v>
      </c>
      <c r="W42" s="54">
        <f t="shared" si="19"/>
        <v>0</v>
      </c>
      <c r="X42" s="54">
        <f t="shared" ref="X42:X48" si="20">SUM(O42:W42)</f>
        <v>47899.159663865539</v>
      </c>
      <c r="Y42" s="134" t="s">
        <v>85</v>
      </c>
      <c r="Z42" s="143" t="s">
        <v>315</v>
      </c>
      <c r="AA42" s="143" t="s">
        <v>320</v>
      </c>
    </row>
    <row r="43" spans="1:29" ht="30" customHeight="1" thickBot="1" x14ac:dyDescent="0.25">
      <c r="A43" s="45">
        <v>17</v>
      </c>
      <c r="B43" s="37"/>
      <c r="C43" s="45"/>
      <c r="D43" s="97" t="s">
        <v>64</v>
      </c>
      <c r="E43" s="130"/>
      <c r="F43" s="52">
        <f t="shared" ref="F43:L43" si="21">SUM(F40:F42)</f>
        <v>52000</v>
      </c>
      <c r="G43" s="52">
        <f t="shared" si="21"/>
        <v>5000</v>
      </c>
      <c r="H43" s="52">
        <f t="shared" si="21"/>
        <v>13000</v>
      </c>
      <c r="I43" s="52">
        <f t="shared" si="21"/>
        <v>4000</v>
      </c>
      <c r="J43" s="52">
        <f t="shared" si="21"/>
        <v>1000</v>
      </c>
      <c r="K43" s="52">
        <f t="shared" si="21"/>
        <v>4000</v>
      </c>
      <c r="L43" s="52">
        <f t="shared" si="21"/>
        <v>2000</v>
      </c>
      <c r="M43" s="52"/>
      <c r="N43" s="52"/>
      <c r="O43" s="54">
        <f t="shared" ref="O43:W43" si="22">SUM(O40:O42)</f>
        <v>46731.092436974795</v>
      </c>
      <c r="P43" s="54">
        <f t="shared" si="22"/>
        <v>4201.680672268908</v>
      </c>
      <c r="Q43" s="54">
        <f t="shared" si="22"/>
        <v>10924.36974789916</v>
      </c>
      <c r="R43" s="54">
        <f t="shared" si="22"/>
        <v>3361.3445378151264</v>
      </c>
      <c r="S43" s="54">
        <f t="shared" si="22"/>
        <v>840.3361344537816</v>
      </c>
      <c r="T43" s="54">
        <f t="shared" si="22"/>
        <v>3361.3445378151264</v>
      </c>
      <c r="U43" s="54">
        <f t="shared" si="22"/>
        <v>1680.6722689075632</v>
      </c>
      <c r="V43" s="54">
        <f t="shared" si="22"/>
        <v>0</v>
      </c>
      <c r="W43" s="54">
        <f t="shared" si="22"/>
        <v>0</v>
      </c>
      <c r="X43" s="54">
        <f t="shared" si="20"/>
        <v>71100.840336134468</v>
      </c>
      <c r="Y43" s="139"/>
      <c r="Z43" s="140"/>
      <c r="AA43" s="142"/>
    </row>
    <row r="44" spans="1:29" ht="282.75" customHeight="1" thickBot="1" x14ac:dyDescent="0.25">
      <c r="A44" s="45">
        <v>18</v>
      </c>
      <c r="B44" s="72" t="s">
        <v>116</v>
      </c>
      <c r="C44" s="117">
        <v>12</v>
      </c>
      <c r="D44" s="147" t="s">
        <v>117</v>
      </c>
      <c r="E44" s="130" t="s">
        <v>118</v>
      </c>
      <c r="F44" s="74">
        <v>5000</v>
      </c>
      <c r="G44" s="74"/>
      <c r="H44" s="74"/>
      <c r="I44" s="74"/>
      <c r="J44" s="74"/>
      <c r="K44" s="74"/>
      <c r="L44" s="74"/>
      <c r="M44" s="74"/>
      <c r="N44" s="74"/>
      <c r="O44" s="54">
        <f>F44/1.19</f>
        <v>4201.680672268908</v>
      </c>
      <c r="P44" s="54">
        <f t="shared" ref="P44:W44" si="23">G44/1.19</f>
        <v>0</v>
      </c>
      <c r="Q44" s="54">
        <f t="shared" si="23"/>
        <v>0</v>
      </c>
      <c r="R44" s="54">
        <f t="shared" si="23"/>
        <v>0</v>
      </c>
      <c r="S44" s="54">
        <f t="shared" si="23"/>
        <v>0</v>
      </c>
      <c r="T44" s="54">
        <f t="shared" si="23"/>
        <v>0</v>
      </c>
      <c r="U44" s="54">
        <f t="shared" si="23"/>
        <v>0</v>
      </c>
      <c r="V44" s="54">
        <f t="shared" si="23"/>
        <v>0</v>
      </c>
      <c r="W44" s="54">
        <f t="shared" si="23"/>
        <v>0</v>
      </c>
      <c r="X44" s="54">
        <f t="shared" si="20"/>
        <v>4201.680672268908</v>
      </c>
      <c r="Y44" s="141" t="s">
        <v>85</v>
      </c>
      <c r="Z44" s="138" t="s">
        <v>318</v>
      </c>
      <c r="AA44" s="138" t="s">
        <v>318</v>
      </c>
      <c r="AC44" s="113"/>
    </row>
    <row r="45" spans="1:29" ht="156.75" customHeight="1" thickBot="1" x14ac:dyDescent="0.25">
      <c r="A45" s="45">
        <v>19</v>
      </c>
      <c r="B45" s="72" t="s">
        <v>116</v>
      </c>
      <c r="C45" s="117">
        <v>13</v>
      </c>
      <c r="D45" s="148" t="s">
        <v>306</v>
      </c>
      <c r="E45" s="130" t="s">
        <v>119</v>
      </c>
      <c r="F45" s="52"/>
      <c r="G45" s="52">
        <v>34500</v>
      </c>
      <c r="H45" s="52">
        <v>152500</v>
      </c>
      <c r="I45" s="52"/>
      <c r="J45" s="52">
        <v>6000</v>
      </c>
      <c r="K45" s="52">
        <v>1000</v>
      </c>
      <c r="L45" s="52">
        <v>2000</v>
      </c>
      <c r="M45" s="52"/>
      <c r="N45" s="52"/>
      <c r="O45" s="54">
        <f>F45/1.19</f>
        <v>0</v>
      </c>
      <c r="P45" s="54">
        <f t="shared" ref="P45:W45" si="24">G45/1.19</f>
        <v>28991.596638655465</v>
      </c>
      <c r="Q45" s="54">
        <f t="shared" si="24"/>
        <v>128151.26050420168</v>
      </c>
      <c r="R45" s="54">
        <f t="shared" si="24"/>
        <v>0</v>
      </c>
      <c r="S45" s="54">
        <f t="shared" si="24"/>
        <v>5042.0168067226896</v>
      </c>
      <c r="T45" s="54">
        <f t="shared" si="24"/>
        <v>840.3361344537816</v>
      </c>
      <c r="U45" s="54">
        <f t="shared" si="24"/>
        <v>1680.6722689075632</v>
      </c>
      <c r="V45" s="54">
        <f t="shared" si="24"/>
        <v>0</v>
      </c>
      <c r="W45" s="54">
        <f t="shared" si="24"/>
        <v>0</v>
      </c>
      <c r="X45" s="54">
        <f t="shared" si="20"/>
        <v>164705.88235294117</v>
      </c>
      <c r="Y45" s="141" t="s">
        <v>85</v>
      </c>
      <c r="Z45" s="135" t="s">
        <v>320</v>
      </c>
      <c r="AA45" s="138" t="s">
        <v>318</v>
      </c>
      <c r="AC45" s="113"/>
    </row>
    <row r="46" spans="1:29" ht="73.900000000000006" customHeight="1" thickBot="1" x14ac:dyDescent="0.25">
      <c r="A46" s="366">
        <v>20</v>
      </c>
      <c r="B46" s="149" t="s">
        <v>116</v>
      </c>
      <c r="C46" s="117">
        <v>14</v>
      </c>
      <c r="D46" s="148" t="s">
        <v>120</v>
      </c>
      <c r="E46" s="130" t="s">
        <v>121</v>
      </c>
      <c r="F46" s="52">
        <v>4000</v>
      </c>
      <c r="G46" s="52"/>
      <c r="H46" s="52">
        <v>200</v>
      </c>
      <c r="I46" s="52"/>
      <c r="J46" s="52"/>
      <c r="K46" s="52"/>
      <c r="L46" s="52"/>
      <c r="M46" s="52"/>
      <c r="N46" s="52"/>
      <c r="O46" s="54">
        <f>F46/1.19</f>
        <v>3361.3445378151264</v>
      </c>
      <c r="P46" s="54">
        <f t="shared" ref="P46:P47" si="25">G46/1.19</f>
        <v>0</v>
      </c>
      <c r="Q46" s="54">
        <f t="shared" ref="Q46:Q47" si="26">H46/1.19</f>
        <v>168.0672268907563</v>
      </c>
      <c r="R46" s="54">
        <f t="shared" ref="R46:R47" si="27">I46/1.19</f>
        <v>0</v>
      </c>
      <c r="S46" s="54">
        <f t="shared" ref="S46:S47" si="28">J46/1.19</f>
        <v>0</v>
      </c>
      <c r="T46" s="54">
        <f t="shared" ref="T46:T47" si="29">K46/1.19</f>
        <v>0</v>
      </c>
      <c r="U46" s="54">
        <f t="shared" ref="U46:U47" si="30">L46/1.19</f>
        <v>0</v>
      </c>
      <c r="V46" s="54">
        <f t="shared" ref="V46:V47" si="31">M46/1.19</f>
        <v>0</v>
      </c>
      <c r="W46" s="54">
        <f t="shared" ref="W46:W47" si="32">N46/1.19</f>
        <v>0</v>
      </c>
      <c r="X46" s="54">
        <f t="shared" si="20"/>
        <v>3529.4117647058829</v>
      </c>
      <c r="Y46" s="141" t="s">
        <v>85</v>
      </c>
      <c r="Z46" s="135" t="s">
        <v>320</v>
      </c>
      <c r="AA46" s="138" t="s">
        <v>318</v>
      </c>
      <c r="AC46" s="113"/>
    </row>
    <row r="47" spans="1:29" ht="86.25" customHeight="1" thickBot="1" x14ac:dyDescent="0.25">
      <c r="A47" s="367"/>
      <c r="B47" s="149" t="s">
        <v>116</v>
      </c>
      <c r="C47" s="117">
        <v>15</v>
      </c>
      <c r="D47" s="148" t="s">
        <v>122</v>
      </c>
      <c r="E47" s="130" t="s">
        <v>123</v>
      </c>
      <c r="F47" s="52">
        <v>25000</v>
      </c>
      <c r="G47" s="52">
        <v>1500</v>
      </c>
      <c r="H47" s="52">
        <v>7300</v>
      </c>
      <c r="I47" s="52">
        <v>1000</v>
      </c>
      <c r="J47" s="52">
        <v>1000</v>
      </c>
      <c r="K47" s="52"/>
      <c r="L47" s="52"/>
      <c r="M47" s="52"/>
      <c r="N47" s="52"/>
      <c r="O47" s="54">
        <f>F47/1.19</f>
        <v>21008.403361344539</v>
      </c>
      <c r="P47" s="54">
        <f t="shared" si="25"/>
        <v>1260.5042016806724</v>
      </c>
      <c r="Q47" s="54">
        <f t="shared" si="26"/>
        <v>6134.453781512605</v>
      </c>
      <c r="R47" s="54">
        <f t="shared" si="27"/>
        <v>840.3361344537816</v>
      </c>
      <c r="S47" s="54">
        <f t="shared" si="28"/>
        <v>840.3361344537816</v>
      </c>
      <c r="T47" s="54">
        <f t="shared" si="29"/>
        <v>0</v>
      </c>
      <c r="U47" s="54">
        <f t="shared" si="30"/>
        <v>0</v>
      </c>
      <c r="V47" s="54">
        <f t="shared" si="31"/>
        <v>0</v>
      </c>
      <c r="W47" s="54">
        <f t="shared" si="32"/>
        <v>0</v>
      </c>
      <c r="X47" s="54">
        <f t="shared" si="20"/>
        <v>30084.033613445379</v>
      </c>
      <c r="Y47" s="141" t="s">
        <v>85</v>
      </c>
      <c r="Z47" s="135" t="s">
        <v>314</v>
      </c>
      <c r="AA47" s="138" t="s">
        <v>401</v>
      </c>
      <c r="AC47" s="113"/>
    </row>
    <row r="48" spans="1:29" ht="27" customHeight="1" thickBot="1" x14ac:dyDescent="0.25">
      <c r="A48" s="45">
        <v>21</v>
      </c>
      <c r="B48" s="34"/>
      <c r="C48" s="45"/>
      <c r="D48" s="97" t="s">
        <v>124</v>
      </c>
      <c r="E48" s="130"/>
      <c r="F48" s="52">
        <f t="shared" ref="F48:L48" si="33">SUM(F44:F47)</f>
        <v>34000</v>
      </c>
      <c r="G48" s="52">
        <f t="shared" si="33"/>
        <v>36000</v>
      </c>
      <c r="H48" s="52">
        <f t="shared" si="33"/>
        <v>160000</v>
      </c>
      <c r="I48" s="52">
        <f t="shared" si="33"/>
        <v>1000</v>
      </c>
      <c r="J48" s="52">
        <f t="shared" si="33"/>
        <v>7000</v>
      </c>
      <c r="K48" s="52">
        <f t="shared" si="33"/>
        <v>1000</v>
      </c>
      <c r="L48" s="52">
        <f t="shared" si="33"/>
        <v>2000</v>
      </c>
      <c r="M48" s="52"/>
      <c r="N48" s="52"/>
      <c r="O48" s="54">
        <f t="shared" ref="O48:W48" si="34">SUM(O44:O47)</f>
        <v>28571.428571428572</v>
      </c>
      <c r="P48" s="54">
        <f t="shared" si="34"/>
        <v>30252.100840336137</v>
      </c>
      <c r="Q48" s="54">
        <f t="shared" si="34"/>
        <v>134453.78151260503</v>
      </c>
      <c r="R48" s="54">
        <f t="shared" si="34"/>
        <v>840.3361344537816</v>
      </c>
      <c r="S48" s="54">
        <f t="shared" si="34"/>
        <v>5882.3529411764712</v>
      </c>
      <c r="T48" s="54">
        <f t="shared" si="34"/>
        <v>840.3361344537816</v>
      </c>
      <c r="U48" s="54">
        <f t="shared" si="34"/>
        <v>1680.6722689075632</v>
      </c>
      <c r="V48" s="54">
        <f t="shared" si="34"/>
        <v>0</v>
      </c>
      <c r="W48" s="54">
        <f t="shared" si="34"/>
        <v>0</v>
      </c>
      <c r="X48" s="54">
        <f t="shared" si="20"/>
        <v>202521.00840336131</v>
      </c>
      <c r="Y48" s="139"/>
      <c r="Z48" s="137"/>
      <c r="AA48" s="133"/>
      <c r="AC48" s="113"/>
    </row>
    <row r="49" spans="1:28" ht="31.5" customHeight="1" thickBot="1" x14ac:dyDescent="0.25">
      <c r="A49" s="45">
        <v>22</v>
      </c>
      <c r="B49" s="41"/>
      <c r="C49" s="45"/>
      <c r="D49" s="72" t="s">
        <v>125</v>
      </c>
      <c r="E49" s="130"/>
      <c r="F49" s="52"/>
      <c r="G49" s="150"/>
      <c r="H49" s="150"/>
      <c r="I49" s="150"/>
      <c r="J49" s="150"/>
      <c r="K49" s="150"/>
      <c r="L49" s="150"/>
      <c r="M49" s="150"/>
      <c r="N49" s="150"/>
      <c r="O49" s="54"/>
      <c r="P49" s="54"/>
      <c r="Q49" s="54"/>
      <c r="R49" s="54"/>
      <c r="S49" s="54"/>
      <c r="T49" s="54"/>
      <c r="U49" s="54"/>
      <c r="V49" s="54"/>
      <c r="W49" s="54"/>
      <c r="X49" s="54"/>
      <c r="Y49" s="139"/>
      <c r="Z49" s="140"/>
      <c r="AA49" s="142"/>
    </row>
    <row r="50" spans="1:28" ht="56.25" customHeight="1" thickBot="1" x14ac:dyDescent="0.25">
      <c r="A50" s="200">
        <v>23</v>
      </c>
      <c r="B50" s="41" t="s">
        <v>126</v>
      </c>
      <c r="C50" s="45">
        <v>16</v>
      </c>
      <c r="D50" s="151" t="s">
        <v>251</v>
      </c>
      <c r="E50" s="130" t="s">
        <v>127</v>
      </c>
      <c r="F50" s="52">
        <v>4000</v>
      </c>
      <c r="G50" s="52">
        <v>600</v>
      </c>
      <c r="H50" s="52">
        <v>3500</v>
      </c>
      <c r="I50" s="52">
        <v>200</v>
      </c>
      <c r="J50" s="52">
        <v>200</v>
      </c>
      <c r="K50" s="52">
        <v>200</v>
      </c>
      <c r="L50" s="52">
        <v>300</v>
      </c>
      <c r="M50" s="52"/>
      <c r="N50" s="52"/>
      <c r="O50" s="54">
        <f>F50/1.19</f>
        <v>3361.3445378151264</v>
      </c>
      <c r="P50" s="54">
        <f t="shared" ref="P50:W50" si="35">G50/1.19</f>
        <v>504.20168067226894</v>
      </c>
      <c r="Q50" s="54">
        <f t="shared" si="35"/>
        <v>2941.1764705882356</v>
      </c>
      <c r="R50" s="54">
        <f t="shared" si="35"/>
        <v>168.0672268907563</v>
      </c>
      <c r="S50" s="54">
        <f t="shared" si="35"/>
        <v>168.0672268907563</v>
      </c>
      <c r="T50" s="54">
        <f t="shared" si="35"/>
        <v>168.0672268907563</v>
      </c>
      <c r="U50" s="54">
        <f t="shared" si="35"/>
        <v>252.10084033613447</v>
      </c>
      <c r="V50" s="54">
        <f t="shared" si="35"/>
        <v>0</v>
      </c>
      <c r="W50" s="54">
        <f t="shared" si="35"/>
        <v>0</v>
      </c>
      <c r="X50" s="54">
        <f>SUM(O50:W50)</f>
        <v>7563.0252100840353</v>
      </c>
      <c r="Y50" s="134" t="s">
        <v>85</v>
      </c>
      <c r="Z50" s="138" t="s">
        <v>318</v>
      </c>
      <c r="AA50" s="135" t="s">
        <v>319</v>
      </c>
    </row>
    <row r="51" spans="1:28" ht="129.75" customHeight="1" thickBot="1" x14ac:dyDescent="0.25">
      <c r="A51" s="45">
        <v>24</v>
      </c>
      <c r="B51" s="41" t="s">
        <v>126</v>
      </c>
      <c r="C51" s="45">
        <v>17</v>
      </c>
      <c r="D51" s="152" t="s">
        <v>327</v>
      </c>
      <c r="E51" s="313" t="s">
        <v>328</v>
      </c>
      <c r="F51" s="153">
        <v>53000</v>
      </c>
      <c r="G51" s="52">
        <v>16400</v>
      </c>
      <c r="H51" s="52">
        <v>42900</v>
      </c>
      <c r="I51" s="52">
        <v>2000</v>
      </c>
      <c r="J51" s="52">
        <v>1300</v>
      </c>
      <c r="K51" s="52">
        <v>2500</v>
      </c>
      <c r="L51" s="52">
        <v>1700</v>
      </c>
      <c r="M51" s="52"/>
      <c r="N51" s="52"/>
      <c r="O51" s="54">
        <f t="shared" ref="O51:O52" si="36">F51/1.19</f>
        <v>44537.815126050424</v>
      </c>
      <c r="P51" s="54">
        <f t="shared" ref="P51:P53" si="37">G51/1.19</f>
        <v>13781.512605042017</v>
      </c>
      <c r="Q51" s="54">
        <f t="shared" ref="Q51:Q53" si="38">H51/1.19</f>
        <v>36050.420168067227</v>
      </c>
      <c r="R51" s="54">
        <f t="shared" ref="R51:R53" si="39">I51/1.19</f>
        <v>1680.6722689075632</v>
      </c>
      <c r="S51" s="54">
        <f t="shared" ref="S51:S53" si="40">J51/1.19</f>
        <v>1092.4369747899161</v>
      </c>
      <c r="T51" s="54">
        <f t="shared" ref="T51:T53" si="41">K51/1.19</f>
        <v>2100.840336134454</v>
      </c>
      <c r="U51" s="54">
        <f t="shared" ref="U51:U53" si="42">L51/1.19</f>
        <v>1428.5714285714287</v>
      </c>
      <c r="V51" s="54">
        <f t="shared" ref="V51:V53" si="43">M51/1.19</f>
        <v>0</v>
      </c>
      <c r="W51" s="54">
        <f t="shared" ref="W51:W53" si="44">N51/1.19</f>
        <v>0</v>
      </c>
      <c r="X51" s="54">
        <f t="shared" ref="X51:X52" si="45">SUM(O51:W51)</f>
        <v>100672.26890756305</v>
      </c>
      <c r="Y51" s="134" t="s">
        <v>85</v>
      </c>
      <c r="Z51" s="138" t="s">
        <v>318</v>
      </c>
      <c r="AA51" s="135" t="s">
        <v>319</v>
      </c>
    </row>
    <row r="52" spans="1:28" ht="86.25" customHeight="1" thickBot="1" x14ac:dyDescent="0.25">
      <c r="A52" s="45">
        <v>25</v>
      </c>
      <c r="B52" s="41" t="s">
        <v>126</v>
      </c>
      <c r="C52" s="45">
        <v>18</v>
      </c>
      <c r="D52" s="147" t="s">
        <v>128</v>
      </c>
      <c r="E52" s="130" t="s">
        <v>129</v>
      </c>
      <c r="F52" s="52">
        <v>42000</v>
      </c>
      <c r="G52" s="52">
        <v>3000</v>
      </c>
      <c r="H52" s="52">
        <v>4800</v>
      </c>
      <c r="I52" s="52">
        <v>800</v>
      </c>
      <c r="J52" s="52">
        <v>1500</v>
      </c>
      <c r="K52" s="52">
        <v>2700</v>
      </c>
      <c r="L52" s="52">
        <v>3000</v>
      </c>
      <c r="M52" s="52"/>
      <c r="N52" s="52"/>
      <c r="O52" s="54">
        <f t="shared" si="36"/>
        <v>35294.117647058825</v>
      </c>
      <c r="P52" s="54">
        <f t="shared" si="37"/>
        <v>2521.0084033613448</v>
      </c>
      <c r="Q52" s="54">
        <f t="shared" si="38"/>
        <v>4033.6134453781515</v>
      </c>
      <c r="R52" s="54">
        <f t="shared" si="39"/>
        <v>672.26890756302521</v>
      </c>
      <c r="S52" s="54">
        <f t="shared" si="40"/>
        <v>1260.5042016806724</v>
      </c>
      <c r="T52" s="54">
        <f t="shared" si="41"/>
        <v>2268.90756302521</v>
      </c>
      <c r="U52" s="54">
        <f t="shared" si="42"/>
        <v>2521.0084033613448</v>
      </c>
      <c r="V52" s="54">
        <f t="shared" si="43"/>
        <v>0</v>
      </c>
      <c r="W52" s="54">
        <f t="shared" si="44"/>
        <v>0</v>
      </c>
      <c r="X52" s="54">
        <f t="shared" si="45"/>
        <v>48571.428571428572</v>
      </c>
      <c r="Y52" s="134" t="s">
        <v>85</v>
      </c>
      <c r="Z52" s="143" t="s">
        <v>314</v>
      </c>
      <c r="AA52" s="144" t="s">
        <v>402</v>
      </c>
    </row>
    <row r="53" spans="1:28" ht="324.75" customHeight="1" thickBot="1" x14ac:dyDescent="0.25">
      <c r="A53" s="45">
        <v>26</v>
      </c>
      <c r="B53" s="41" t="s">
        <v>126</v>
      </c>
      <c r="C53" s="67" t="s">
        <v>130</v>
      </c>
      <c r="D53" s="154" t="s">
        <v>131</v>
      </c>
      <c r="E53" s="130" t="s">
        <v>132</v>
      </c>
      <c r="F53" s="153">
        <v>8000</v>
      </c>
      <c r="G53" s="52">
        <v>3000</v>
      </c>
      <c r="H53" s="52">
        <v>51800</v>
      </c>
      <c r="I53" s="52">
        <v>2000</v>
      </c>
      <c r="J53" s="52">
        <v>3000</v>
      </c>
      <c r="K53" s="52">
        <v>2600</v>
      </c>
      <c r="L53" s="52">
        <v>2000</v>
      </c>
      <c r="M53" s="52"/>
      <c r="N53" s="52"/>
      <c r="O53" s="54">
        <f>F53/1.19</f>
        <v>6722.6890756302528</v>
      </c>
      <c r="P53" s="54">
        <f t="shared" si="37"/>
        <v>2521.0084033613448</v>
      </c>
      <c r="Q53" s="54">
        <f t="shared" si="38"/>
        <v>43529.411764705881</v>
      </c>
      <c r="R53" s="54">
        <f t="shared" si="39"/>
        <v>1680.6722689075632</v>
      </c>
      <c r="S53" s="54">
        <f t="shared" si="40"/>
        <v>2521.0084033613448</v>
      </c>
      <c r="T53" s="54">
        <f t="shared" si="41"/>
        <v>2184.8739495798322</v>
      </c>
      <c r="U53" s="54">
        <f t="shared" si="42"/>
        <v>1680.6722689075632</v>
      </c>
      <c r="V53" s="54">
        <f t="shared" si="43"/>
        <v>0</v>
      </c>
      <c r="W53" s="54">
        <f t="shared" si="44"/>
        <v>0</v>
      </c>
      <c r="X53" s="54">
        <f>SUM(O53:W53)</f>
        <v>60840.336134453777</v>
      </c>
      <c r="Y53" s="134" t="s">
        <v>85</v>
      </c>
      <c r="Z53" s="143" t="s">
        <v>321</v>
      </c>
      <c r="AA53" s="144" t="s">
        <v>322</v>
      </c>
    </row>
    <row r="54" spans="1:28" ht="27.6" customHeight="1" thickBot="1" x14ac:dyDescent="0.25">
      <c r="A54" s="366">
        <v>27</v>
      </c>
      <c r="B54" s="41"/>
      <c r="C54" s="67"/>
      <c r="D54" s="155" t="s">
        <v>133</v>
      </c>
      <c r="E54" s="130"/>
      <c r="F54" s="153">
        <f t="shared" ref="F54:L54" si="46">SUM(F50:F53)</f>
        <v>107000</v>
      </c>
      <c r="G54" s="52">
        <f t="shared" si="46"/>
        <v>23000</v>
      </c>
      <c r="H54" s="52">
        <f t="shared" si="46"/>
        <v>103000</v>
      </c>
      <c r="I54" s="52">
        <f t="shared" si="46"/>
        <v>5000</v>
      </c>
      <c r="J54" s="52">
        <f t="shared" si="46"/>
        <v>6000</v>
      </c>
      <c r="K54" s="52">
        <f t="shared" si="46"/>
        <v>8000</v>
      </c>
      <c r="L54" s="52">
        <f t="shared" si="46"/>
        <v>7000</v>
      </c>
      <c r="M54" s="52"/>
      <c r="N54" s="52"/>
      <c r="O54" s="54">
        <f t="shared" ref="O54" si="47">F54/1.19</f>
        <v>89915.966386554632</v>
      </c>
      <c r="P54" s="54">
        <f t="shared" ref="P54:P57" si="48">G54/1.19</f>
        <v>19327.731092436974</v>
      </c>
      <c r="Q54" s="54">
        <f t="shared" ref="Q54:Q57" si="49">H54/1.19</f>
        <v>86554.621848739494</v>
      </c>
      <c r="R54" s="54">
        <f t="shared" ref="R54:R57" si="50">I54/1.19</f>
        <v>4201.680672268908</v>
      </c>
      <c r="S54" s="54">
        <f t="shared" ref="S54:S57" si="51">J54/1.19</f>
        <v>5042.0168067226896</v>
      </c>
      <c r="T54" s="54">
        <f t="shared" ref="T54:T57" si="52">K54/1.19</f>
        <v>6722.6890756302528</v>
      </c>
      <c r="U54" s="54">
        <f t="shared" ref="U54:U57" si="53">L54/1.19</f>
        <v>5882.3529411764712</v>
      </c>
      <c r="V54" s="54">
        <f t="shared" ref="V54:V57" si="54">M54/1.19</f>
        <v>0</v>
      </c>
      <c r="W54" s="54">
        <f t="shared" ref="W54:W57" si="55">N54/1.19</f>
        <v>0</v>
      </c>
      <c r="X54" s="54">
        <f t="shared" ref="X54" si="56">SUM(O54:W54)</f>
        <v>217647.0588235294</v>
      </c>
      <c r="Y54" s="134"/>
      <c r="Z54" s="143"/>
      <c r="AA54" s="144"/>
    </row>
    <row r="55" spans="1:28" ht="62.25" customHeight="1" thickBot="1" x14ac:dyDescent="0.3">
      <c r="A55" s="367"/>
      <c r="B55" s="59" t="s">
        <v>126</v>
      </c>
      <c r="C55" s="67" t="s">
        <v>134</v>
      </c>
      <c r="D55" s="156" t="s">
        <v>135</v>
      </c>
      <c r="E55" s="130" t="s">
        <v>136</v>
      </c>
      <c r="F55" s="52">
        <v>4000</v>
      </c>
      <c r="G55" s="52"/>
      <c r="H55" s="52"/>
      <c r="I55" s="52"/>
      <c r="J55" s="52"/>
      <c r="K55" s="52"/>
      <c r="L55" s="52"/>
      <c r="M55" s="52"/>
      <c r="N55" s="52"/>
      <c r="O55" s="54">
        <f t="shared" ref="O55:O63" si="57">F55/1.19</f>
        <v>3361.3445378151264</v>
      </c>
      <c r="P55" s="54">
        <f t="shared" si="48"/>
        <v>0</v>
      </c>
      <c r="Q55" s="54">
        <f t="shared" si="49"/>
        <v>0</v>
      </c>
      <c r="R55" s="54">
        <f t="shared" si="50"/>
        <v>0</v>
      </c>
      <c r="S55" s="54">
        <f t="shared" si="51"/>
        <v>0</v>
      </c>
      <c r="T55" s="54">
        <f t="shared" si="52"/>
        <v>0</v>
      </c>
      <c r="U55" s="54">
        <f t="shared" si="53"/>
        <v>0</v>
      </c>
      <c r="V55" s="54">
        <f t="shared" si="54"/>
        <v>0</v>
      </c>
      <c r="W55" s="54">
        <f t="shared" si="55"/>
        <v>0</v>
      </c>
      <c r="X55" s="54">
        <f t="shared" ref="X55:X80" si="58">SUM(O55:W55)</f>
        <v>3361.3445378151264</v>
      </c>
      <c r="Y55" s="134" t="s">
        <v>85</v>
      </c>
      <c r="Z55" s="143" t="s">
        <v>321</v>
      </c>
      <c r="AA55" s="144" t="s">
        <v>316</v>
      </c>
      <c r="AB55" s="157"/>
    </row>
    <row r="56" spans="1:28" ht="192.75" customHeight="1" thickBot="1" x14ac:dyDescent="0.3">
      <c r="A56" s="45">
        <v>28</v>
      </c>
      <c r="B56" s="41" t="s">
        <v>126</v>
      </c>
      <c r="C56" s="67" t="s">
        <v>137</v>
      </c>
      <c r="D56" s="156" t="s">
        <v>138</v>
      </c>
      <c r="E56" s="130" t="s">
        <v>139</v>
      </c>
      <c r="F56" s="52">
        <v>10000</v>
      </c>
      <c r="G56" s="153">
        <v>2500</v>
      </c>
      <c r="H56" s="52">
        <v>8000</v>
      </c>
      <c r="I56" s="52"/>
      <c r="J56" s="52">
        <v>1000</v>
      </c>
      <c r="K56" s="52"/>
      <c r="L56" s="52">
        <v>1000</v>
      </c>
      <c r="M56" s="52"/>
      <c r="N56" s="52"/>
      <c r="O56" s="54">
        <f t="shared" si="57"/>
        <v>8403.361344537816</v>
      </c>
      <c r="P56" s="54">
        <f t="shared" si="48"/>
        <v>2100.840336134454</v>
      </c>
      <c r="Q56" s="54">
        <f t="shared" si="49"/>
        <v>6722.6890756302528</v>
      </c>
      <c r="R56" s="54">
        <f t="shared" si="50"/>
        <v>0</v>
      </c>
      <c r="S56" s="54">
        <f t="shared" si="51"/>
        <v>840.3361344537816</v>
      </c>
      <c r="T56" s="54">
        <f t="shared" si="52"/>
        <v>0</v>
      </c>
      <c r="U56" s="54">
        <f t="shared" si="53"/>
        <v>840.3361344537816</v>
      </c>
      <c r="V56" s="54">
        <f t="shared" si="54"/>
        <v>0</v>
      </c>
      <c r="W56" s="54">
        <f t="shared" si="55"/>
        <v>0</v>
      </c>
      <c r="X56" s="54">
        <f t="shared" si="58"/>
        <v>18907.563025210082</v>
      </c>
      <c r="Y56" s="134" t="s">
        <v>85</v>
      </c>
      <c r="Z56" s="143" t="s">
        <v>323</v>
      </c>
      <c r="AA56" s="144" t="s">
        <v>318</v>
      </c>
    </row>
    <row r="57" spans="1:28" ht="66.599999999999994" customHeight="1" thickBot="1" x14ac:dyDescent="0.25">
      <c r="A57" s="45">
        <v>29</v>
      </c>
      <c r="B57" s="41" t="s">
        <v>126</v>
      </c>
      <c r="C57" s="67" t="s">
        <v>140</v>
      </c>
      <c r="D57" s="155" t="s">
        <v>141</v>
      </c>
      <c r="E57" s="130" t="s">
        <v>142</v>
      </c>
      <c r="F57" s="52">
        <v>2500</v>
      </c>
      <c r="G57" s="52"/>
      <c r="H57" s="52"/>
      <c r="I57" s="52"/>
      <c r="J57" s="52"/>
      <c r="K57" s="52"/>
      <c r="L57" s="52"/>
      <c r="M57" s="52"/>
      <c r="N57" s="52"/>
      <c r="O57" s="54">
        <f t="shared" si="57"/>
        <v>2100.840336134454</v>
      </c>
      <c r="P57" s="54">
        <f t="shared" si="48"/>
        <v>0</v>
      </c>
      <c r="Q57" s="54">
        <f t="shared" si="49"/>
        <v>0</v>
      </c>
      <c r="R57" s="54">
        <f t="shared" si="50"/>
        <v>0</v>
      </c>
      <c r="S57" s="54">
        <f t="shared" si="51"/>
        <v>0</v>
      </c>
      <c r="T57" s="54">
        <f t="shared" si="52"/>
        <v>0</v>
      </c>
      <c r="U57" s="54">
        <f t="shared" si="53"/>
        <v>0</v>
      </c>
      <c r="V57" s="54">
        <f t="shared" si="54"/>
        <v>0</v>
      </c>
      <c r="W57" s="54">
        <f t="shared" si="55"/>
        <v>0</v>
      </c>
      <c r="X57" s="54">
        <f t="shared" si="58"/>
        <v>2100.840336134454</v>
      </c>
      <c r="Y57" s="134" t="s">
        <v>85</v>
      </c>
      <c r="Z57" s="143" t="s">
        <v>324</v>
      </c>
      <c r="AA57" s="143" t="s">
        <v>317</v>
      </c>
    </row>
    <row r="58" spans="1:28" ht="121.5" customHeight="1" thickBot="1" x14ac:dyDescent="0.25">
      <c r="A58" s="307">
        <v>30</v>
      </c>
      <c r="B58" s="41" t="s">
        <v>126</v>
      </c>
      <c r="C58" s="67" t="s">
        <v>143</v>
      </c>
      <c r="D58" s="159" t="s">
        <v>332</v>
      </c>
      <c r="E58" s="160" t="s">
        <v>148</v>
      </c>
      <c r="F58" s="52">
        <v>85000</v>
      </c>
      <c r="G58" s="52"/>
      <c r="H58" s="52"/>
      <c r="I58" s="52"/>
      <c r="J58" s="52"/>
      <c r="K58" s="52"/>
      <c r="L58" s="52"/>
      <c r="M58" s="52"/>
      <c r="N58" s="52"/>
      <c r="O58" s="54">
        <f t="shared" si="57"/>
        <v>71428.571428571435</v>
      </c>
      <c r="P58" s="54">
        <f t="shared" ref="P58:P60" si="59">G58/1.19</f>
        <v>0</v>
      </c>
      <c r="Q58" s="54">
        <f t="shared" ref="Q58:Q60" si="60">H58/1.19</f>
        <v>0</v>
      </c>
      <c r="R58" s="54">
        <f t="shared" ref="R58:R60" si="61">I58/1.19</f>
        <v>0</v>
      </c>
      <c r="S58" s="54">
        <f t="shared" ref="S58:S60" si="62">J58/1.19</f>
        <v>0</v>
      </c>
      <c r="T58" s="54">
        <f t="shared" ref="T58:T60" si="63">K58/1.19</f>
        <v>0</v>
      </c>
      <c r="U58" s="54">
        <f t="shared" ref="U58:U60" si="64">L58/1.19</f>
        <v>0</v>
      </c>
      <c r="V58" s="54">
        <f t="shared" ref="V58:V60" si="65">M58/1.19</f>
        <v>0</v>
      </c>
      <c r="W58" s="54">
        <f t="shared" ref="W58:W60" si="66">N58/1.19</f>
        <v>0</v>
      </c>
      <c r="X58" s="54">
        <f t="shared" si="58"/>
        <v>71428.571428571435</v>
      </c>
      <c r="Y58" s="134" t="s">
        <v>85</v>
      </c>
      <c r="Z58" s="143" t="s">
        <v>324</v>
      </c>
      <c r="AA58" s="143" t="s">
        <v>317</v>
      </c>
    </row>
    <row r="59" spans="1:28" ht="234" customHeight="1" thickBot="1" x14ac:dyDescent="0.25">
      <c r="A59" s="307">
        <v>31</v>
      </c>
      <c r="B59" s="41" t="s">
        <v>126</v>
      </c>
      <c r="C59" s="67" t="s">
        <v>145</v>
      </c>
      <c r="D59" s="159" t="s">
        <v>335</v>
      </c>
      <c r="E59" s="160" t="s">
        <v>148</v>
      </c>
      <c r="F59" s="52">
        <v>20000</v>
      </c>
      <c r="G59" s="52"/>
      <c r="H59" s="52">
        <v>5000</v>
      </c>
      <c r="I59" s="52"/>
      <c r="J59" s="52">
        <v>500</v>
      </c>
      <c r="K59" s="52"/>
      <c r="L59" s="52"/>
      <c r="M59" s="52"/>
      <c r="N59" s="52"/>
      <c r="O59" s="54">
        <f t="shared" si="57"/>
        <v>16806.722689075632</v>
      </c>
      <c r="P59" s="54">
        <f t="shared" si="59"/>
        <v>0</v>
      </c>
      <c r="Q59" s="54">
        <f t="shared" si="60"/>
        <v>4201.680672268908</v>
      </c>
      <c r="R59" s="54">
        <f t="shared" si="61"/>
        <v>0</v>
      </c>
      <c r="S59" s="54">
        <f t="shared" si="62"/>
        <v>420.1680672268908</v>
      </c>
      <c r="T59" s="54">
        <f t="shared" si="63"/>
        <v>0</v>
      </c>
      <c r="U59" s="54">
        <f t="shared" si="64"/>
        <v>0</v>
      </c>
      <c r="V59" s="54">
        <f t="shared" si="65"/>
        <v>0</v>
      </c>
      <c r="W59" s="54">
        <f t="shared" si="66"/>
        <v>0</v>
      </c>
      <c r="X59" s="54">
        <f t="shared" si="58"/>
        <v>21428.571428571431</v>
      </c>
      <c r="Y59" s="134" t="s">
        <v>85</v>
      </c>
      <c r="Z59" s="143" t="s">
        <v>324</v>
      </c>
      <c r="AA59" s="143" t="s">
        <v>317</v>
      </c>
    </row>
    <row r="60" spans="1:28" ht="112.9" customHeight="1" thickBot="1" x14ac:dyDescent="0.25">
      <c r="A60" s="200">
        <v>32</v>
      </c>
      <c r="B60" s="41" t="s">
        <v>126</v>
      </c>
      <c r="C60" s="67" t="s">
        <v>409</v>
      </c>
      <c r="D60" s="147" t="s">
        <v>279</v>
      </c>
      <c r="E60" s="130" t="s">
        <v>144</v>
      </c>
      <c r="F60" s="52">
        <v>170000</v>
      </c>
      <c r="G60" s="52">
        <v>4500</v>
      </c>
      <c r="H60" s="186">
        <v>10000</v>
      </c>
      <c r="I60" s="52">
        <v>4000</v>
      </c>
      <c r="J60" s="52">
        <v>1500</v>
      </c>
      <c r="K60" s="52">
        <v>3000</v>
      </c>
      <c r="L60" s="52">
        <v>4000</v>
      </c>
      <c r="M60" s="52"/>
      <c r="N60" s="52"/>
      <c r="O60" s="54">
        <f t="shared" si="57"/>
        <v>142857.14285714287</v>
      </c>
      <c r="P60" s="54">
        <f t="shared" si="59"/>
        <v>3781.5126050420172</v>
      </c>
      <c r="Q60" s="54">
        <f t="shared" si="60"/>
        <v>8403.361344537816</v>
      </c>
      <c r="R60" s="54">
        <f t="shared" si="61"/>
        <v>3361.3445378151264</v>
      </c>
      <c r="S60" s="54">
        <f t="shared" si="62"/>
        <v>1260.5042016806724</v>
      </c>
      <c r="T60" s="54">
        <f t="shared" si="63"/>
        <v>2521.0084033613448</v>
      </c>
      <c r="U60" s="54">
        <f t="shared" si="64"/>
        <v>3361.3445378151264</v>
      </c>
      <c r="V60" s="54">
        <f t="shared" si="65"/>
        <v>0</v>
      </c>
      <c r="W60" s="54">
        <f t="shared" si="66"/>
        <v>0</v>
      </c>
      <c r="X60" s="54">
        <f t="shared" si="58"/>
        <v>165546.218487395</v>
      </c>
      <c r="Y60" s="134" t="s">
        <v>85</v>
      </c>
      <c r="Z60" s="143" t="s">
        <v>324</v>
      </c>
      <c r="AA60" s="143" t="s">
        <v>320</v>
      </c>
      <c r="AB60" s="157"/>
    </row>
    <row r="61" spans="1:28" ht="50.25" customHeight="1" thickBot="1" x14ac:dyDescent="0.25">
      <c r="A61" s="307">
        <v>33</v>
      </c>
      <c r="B61" s="41" t="s">
        <v>126</v>
      </c>
      <c r="C61" s="67" t="s">
        <v>149</v>
      </c>
      <c r="D61" s="147" t="s">
        <v>333</v>
      </c>
      <c r="E61" s="189" t="s">
        <v>229</v>
      </c>
      <c r="F61" s="52">
        <v>3600</v>
      </c>
      <c r="G61" s="52"/>
      <c r="H61" s="186"/>
      <c r="I61" s="52"/>
      <c r="J61" s="52"/>
      <c r="K61" s="52"/>
      <c r="L61" s="52"/>
      <c r="M61" s="52"/>
      <c r="N61" s="52"/>
      <c r="O61" s="54">
        <f t="shared" si="57"/>
        <v>3025.2100840336134</v>
      </c>
      <c r="P61" s="54">
        <f t="shared" ref="P61:P67" si="67">G61/1.19</f>
        <v>0</v>
      </c>
      <c r="Q61" s="54">
        <f t="shared" ref="Q61:Q67" si="68">H61/1.19</f>
        <v>0</v>
      </c>
      <c r="R61" s="54">
        <f t="shared" ref="R61:R67" si="69">I61/1.19</f>
        <v>0</v>
      </c>
      <c r="S61" s="54">
        <f t="shared" ref="S61:S67" si="70">J61/1.19</f>
        <v>0</v>
      </c>
      <c r="T61" s="54">
        <f t="shared" ref="T61:T67" si="71">K61/1.19</f>
        <v>0</v>
      </c>
      <c r="U61" s="54">
        <f t="shared" ref="U61:U67" si="72">L61/1.19</f>
        <v>0</v>
      </c>
      <c r="V61" s="54">
        <f t="shared" ref="V61:V67" si="73">M61/1.19</f>
        <v>0</v>
      </c>
      <c r="W61" s="54">
        <f t="shared" ref="W61:W67" si="74">N61/1.19</f>
        <v>0</v>
      </c>
      <c r="X61" s="54">
        <f t="shared" si="58"/>
        <v>3025.2100840336134</v>
      </c>
      <c r="Y61" s="134" t="s">
        <v>85</v>
      </c>
      <c r="Z61" s="143" t="s">
        <v>324</v>
      </c>
      <c r="AA61" s="143" t="s">
        <v>317</v>
      </c>
      <c r="AB61" s="157"/>
    </row>
    <row r="62" spans="1:28" ht="179.45" customHeight="1" thickBot="1" x14ac:dyDescent="0.25">
      <c r="A62" s="45">
        <v>34</v>
      </c>
      <c r="B62" s="41" t="s">
        <v>126</v>
      </c>
      <c r="C62" s="67" t="s">
        <v>151</v>
      </c>
      <c r="D62" s="158" t="s">
        <v>146</v>
      </c>
      <c r="E62" s="130" t="s">
        <v>147</v>
      </c>
      <c r="F62" s="52">
        <v>25000</v>
      </c>
      <c r="G62" s="52">
        <v>500</v>
      </c>
      <c r="H62" s="52">
        <v>4000</v>
      </c>
      <c r="I62" s="52">
        <v>500</v>
      </c>
      <c r="J62" s="52">
        <v>1000</v>
      </c>
      <c r="K62" s="52">
        <v>1000</v>
      </c>
      <c r="L62" s="52">
        <v>500</v>
      </c>
      <c r="M62" s="52"/>
      <c r="N62" s="52"/>
      <c r="O62" s="54">
        <f t="shared" si="57"/>
        <v>21008.403361344539</v>
      </c>
      <c r="P62" s="54">
        <f t="shared" si="67"/>
        <v>420.1680672268908</v>
      </c>
      <c r="Q62" s="54">
        <f t="shared" si="68"/>
        <v>3361.3445378151264</v>
      </c>
      <c r="R62" s="54">
        <f t="shared" si="69"/>
        <v>420.1680672268908</v>
      </c>
      <c r="S62" s="54">
        <f t="shared" si="70"/>
        <v>840.3361344537816</v>
      </c>
      <c r="T62" s="54">
        <f t="shared" si="71"/>
        <v>840.3361344537816</v>
      </c>
      <c r="U62" s="54">
        <f t="shared" si="72"/>
        <v>420.1680672268908</v>
      </c>
      <c r="V62" s="54">
        <f t="shared" si="73"/>
        <v>0</v>
      </c>
      <c r="W62" s="54">
        <f t="shared" si="74"/>
        <v>0</v>
      </c>
      <c r="X62" s="54">
        <f t="shared" si="58"/>
        <v>27310.924369747903</v>
      </c>
      <c r="Y62" s="134" t="s">
        <v>85</v>
      </c>
      <c r="Z62" s="143" t="s">
        <v>324</v>
      </c>
      <c r="AA62" s="143" t="s">
        <v>320</v>
      </c>
    </row>
    <row r="63" spans="1:28" ht="202.5" customHeight="1" thickBot="1" x14ac:dyDescent="0.25">
      <c r="A63" s="45">
        <v>35</v>
      </c>
      <c r="B63" s="41" t="s">
        <v>126</v>
      </c>
      <c r="C63" s="67" t="s">
        <v>154</v>
      </c>
      <c r="D63" s="158" t="s">
        <v>334</v>
      </c>
      <c r="E63" s="130" t="s">
        <v>150</v>
      </c>
      <c r="F63" s="52">
        <v>15000</v>
      </c>
      <c r="G63" s="52">
        <v>9000</v>
      </c>
      <c r="H63" s="52">
        <v>9500</v>
      </c>
      <c r="I63" s="52">
        <v>1000</v>
      </c>
      <c r="J63" s="52">
        <v>500</v>
      </c>
      <c r="K63" s="52">
        <v>0</v>
      </c>
      <c r="L63" s="52">
        <v>500</v>
      </c>
      <c r="M63" s="52"/>
      <c r="N63" s="52"/>
      <c r="O63" s="54">
        <f t="shared" si="57"/>
        <v>12605.042016806723</v>
      </c>
      <c r="P63" s="54">
        <f t="shared" si="67"/>
        <v>7563.0252100840344</v>
      </c>
      <c r="Q63" s="54">
        <f t="shared" si="68"/>
        <v>7983.1932773109247</v>
      </c>
      <c r="R63" s="54">
        <f t="shared" si="69"/>
        <v>840.3361344537816</v>
      </c>
      <c r="S63" s="54">
        <f t="shared" si="70"/>
        <v>420.1680672268908</v>
      </c>
      <c r="T63" s="54">
        <f t="shared" si="71"/>
        <v>0</v>
      </c>
      <c r="U63" s="54">
        <f t="shared" si="72"/>
        <v>420.1680672268908</v>
      </c>
      <c r="V63" s="54">
        <f t="shared" si="73"/>
        <v>0</v>
      </c>
      <c r="W63" s="54">
        <f t="shared" si="74"/>
        <v>0</v>
      </c>
      <c r="X63" s="54">
        <f t="shared" si="58"/>
        <v>29831.932773109249</v>
      </c>
      <c r="Y63" s="134" t="s">
        <v>85</v>
      </c>
      <c r="Z63" s="144" t="s">
        <v>314</v>
      </c>
      <c r="AA63" s="144" t="s">
        <v>320</v>
      </c>
    </row>
    <row r="64" spans="1:28" ht="171" customHeight="1" thickBot="1" x14ac:dyDescent="0.25">
      <c r="A64" s="45">
        <v>36</v>
      </c>
      <c r="B64" s="41" t="s">
        <v>126</v>
      </c>
      <c r="C64" s="67" t="s">
        <v>157</v>
      </c>
      <c r="D64" s="158" t="s">
        <v>336</v>
      </c>
      <c r="E64" s="214" t="s">
        <v>341</v>
      </c>
      <c r="F64" s="52">
        <v>52000</v>
      </c>
      <c r="G64" s="52">
        <v>12000</v>
      </c>
      <c r="H64" s="52">
        <v>15000</v>
      </c>
      <c r="I64" s="52">
        <v>6000</v>
      </c>
      <c r="J64" s="52"/>
      <c r="K64" s="52">
        <v>10500</v>
      </c>
      <c r="L64" s="52">
        <v>500</v>
      </c>
      <c r="M64" s="52"/>
      <c r="N64" s="52"/>
      <c r="O64" s="54">
        <f t="shared" ref="O64:O79" si="75">F64/1.19</f>
        <v>43697.478991596639</v>
      </c>
      <c r="P64" s="54">
        <f t="shared" si="67"/>
        <v>10084.033613445379</v>
      </c>
      <c r="Q64" s="54">
        <f t="shared" si="68"/>
        <v>12605.042016806723</v>
      </c>
      <c r="R64" s="54">
        <f t="shared" si="69"/>
        <v>5042.0168067226896</v>
      </c>
      <c r="S64" s="54">
        <f t="shared" si="70"/>
        <v>0</v>
      </c>
      <c r="T64" s="54">
        <f t="shared" si="71"/>
        <v>8823.5294117647063</v>
      </c>
      <c r="U64" s="54">
        <f t="shared" si="72"/>
        <v>420.1680672268908</v>
      </c>
      <c r="V64" s="54">
        <f t="shared" si="73"/>
        <v>0</v>
      </c>
      <c r="W64" s="54">
        <f t="shared" si="74"/>
        <v>0</v>
      </c>
      <c r="X64" s="54">
        <f t="shared" si="58"/>
        <v>80672.268907563033</v>
      </c>
      <c r="Y64" s="134" t="s">
        <v>85</v>
      </c>
      <c r="Z64" s="143" t="s">
        <v>324</v>
      </c>
      <c r="AA64" s="143" t="s">
        <v>317</v>
      </c>
    </row>
    <row r="65" spans="1:27" ht="33.75" customHeight="1" thickBot="1" x14ac:dyDescent="0.25">
      <c r="A65" s="45">
        <v>37</v>
      </c>
      <c r="B65" s="41" t="s">
        <v>126</v>
      </c>
      <c r="C65" s="67" t="s">
        <v>159</v>
      </c>
      <c r="D65" s="158" t="s">
        <v>337</v>
      </c>
      <c r="E65" s="283" t="s">
        <v>158</v>
      </c>
      <c r="F65" s="52"/>
      <c r="G65" s="52">
        <v>6000</v>
      </c>
      <c r="H65" s="52">
        <v>6000</v>
      </c>
      <c r="I65" s="52"/>
      <c r="J65" s="52"/>
      <c r="K65" s="52"/>
      <c r="L65" s="52"/>
      <c r="M65" s="52"/>
      <c r="N65" s="52"/>
      <c r="O65" s="54">
        <f t="shared" si="75"/>
        <v>0</v>
      </c>
      <c r="P65" s="54">
        <f t="shared" si="67"/>
        <v>5042.0168067226896</v>
      </c>
      <c r="Q65" s="54">
        <f t="shared" si="68"/>
        <v>5042.0168067226896</v>
      </c>
      <c r="R65" s="54">
        <f t="shared" si="69"/>
        <v>0</v>
      </c>
      <c r="S65" s="54">
        <f t="shared" si="70"/>
        <v>0</v>
      </c>
      <c r="T65" s="54">
        <f t="shared" si="71"/>
        <v>0</v>
      </c>
      <c r="U65" s="54">
        <f t="shared" si="72"/>
        <v>0</v>
      </c>
      <c r="V65" s="54">
        <f t="shared" si="73"/>
        <v>0</v>
      </c>
      <c r="W65" s="54">
        <f t="shared" si="74"/>
        <v>0</v>
      </c>
      <c r="X65" s="54">
        <f t="shared" si="58"/>
        <v>10084.033613445379</v>
      </c>
      <c r="Y65" s="134" t="s">
        <v>85</v>
      </c>
      <c r="Z65" s="143" t="s">
        <v>324</v>
      </c>
      <c r="AA65" s="143" t="s">
        <v>317</v>
      </c>
    </row>
    <row r="66" spans="1:27" ht="66" customHeight="1" thickBot="1" x14ac:dyDescent="0.25">
      <c r="A66" s="45">
        <v>38</v>
      </c>
      <c r="B66" s="41" t="s">
        <v>126</v>
      </c>
      <c r="C66" s="67" t="s">
        <v>162</v>
      </c>
      <c r="D66" s="158" t="s">
        <v>338</v>
      </c>
      <c r="E66" s="214" t="s">
        <v>342</v>
      </c>
      <c r="F66" s="52">
        <v>45000</v>
      </c>
      <c r="G66" s="52"/>
      <c r="H66" s="52"/>
      <c r="I66" s="52"/>
      <c r="J66" s="52"/>
      <c r="K66" s="52"/>
      <c r="L66" s="52"/>
      <c r="M66" s="52"/>
      <c r="N66" s="52"/>
      <c r="O66" s="54">
        <f t="shared" si="75"/>
        <v>37815.126050420171</v>
      </c>
      <c r="P66" s="54">
        <f t="shared" si="67"/>
        <v>0</v>
      </c>
      <c r="Q66" s="54">
        <f t="shared" si="68"/>
        <v>0</v>
      </c>
      <c r="R66" s="54">
        <f t="shared" si="69"/>
        <v>0</v>
      </c>
      <c r="S66" s="54">
        <f t="shared" si="70"/>
        <v>0</v>
      </c>
      <c r="T66" s="54">
        <f t="shared" si="71"/>
        <v>0</v>
      </c>
      <c r="U66" s="54">
        <f t="shared" si="72"/>
        <v>0</v>
      </c>
      <c r="V66" s="54">
        <f t="shared" si="73"/>
        <v>0</v>
      </c>
      <c r="W66" s="54">
        <f t="shared" si="74"/>
        <v>0</v>
      </c>
      <c r="X66" s="54">
        <f t="shared" si="58"/>
        <v>37815.126050420171</v>
      </c>
      <c r="Y66" s="134" t="s">
        <v>85</v>
      </c>
      <c r="Z66" s="143" t="s">
        <v>324</v>
      </c>
      <c r="AA66" s="143" t="s">
        <v>317</v>
      </c>
    </row>
    <row r="67" spans="1:27" ht="34.5" customHeight="1" thickBot="1" x14ac:dyDescent="0.25">
      <c r="A67" s="45">
        <v>39</v>
      </c>
      <c r="B67" s="41" t="s">
        <v>126</v>
      </c>
      <c r="C67" s="67" t="s">
        <v>165</v>
      </c>
      <c r="D67" s="158" t="s">
        <v>339</v>
      </c>
      <c r="E67" s="189" t="s">
        <v>342</v>
      </c>
      <c r="F67" s="52"/>
      <c r="G67" s="52"/>
      <c r="H67" s="52">
        <v>3000</v>
      </c>
      <c r="I67" s="52"/>
      <c r="J67" s="52"/>
      <c r="K67" s="52"/>
      <c r="L67" s="52"/>
      <c r="M67" s="52"/>
      <c r="N67" s="52"/>
      <c r="O67" s="54">
        <f t="shared" si="75"/>
        <v>0</v>
      </c>
      <c r="P67" s="54">
        <f t="shared" si="67"/>
        <v>0</v>
      </c>
      <c r="Q67" s="54">
        <f t="shared" si="68"/>
        <v>2521.0084033613448</v>
      </c>
      <c r="R67" s="54">
        <f t="shared" si="69"/>
        <v>0</v>
      </c>
      <c r="S67" s="54">
        <f t="shared" si="70"/>
        <v>0</v>
      </c>
      <c r="T67" s="54">
        <f t="shared" si="71"/>
        <v>0</v>
      </c>
      <c r="U67" s="54">
        <f t="shared" si="72"/>
        <v>0</v>
      </c>
      <c r="V67" s="54">
        <f t="shared" si="73"/>
        <v>0</v>
      </c>
      <c r="W67" s="54">
        <f t="shared" si="74"/>
        <v>0</v>
      </c>
      <c r="X67" s="54">
        <f t="shared" si="58"/>
        <v>2521.0084033613448</v>
      </c>
      <c r="Y67" s="134" t="s">
        <v>85</v>
      </c>
      <c r="Z67" s="143" t="s">
        <v>324</v>
      </c>
      <c r="AA67" s="143" t="s">
        <v>317</v>
      </c>
    </row>
    <row r="68" spans="1:27" ht="42" customHeight="1" thickBot="1" x14ac:dyDescent="0.25">
      <c r="A68" s="97">
        <v>40</v>
      </c>
      <c r="B68" s="41" t="s">
        <v>126</v>
      </c>
      <c r="C68" s="67" t="s">
        <v>168</v>
      </c>
      <c r="D68" s="158" t="s">
        <v>152</v>
      </c>
      <c r="E68" s="130" t="s">
        <v>153</v>
      </c>
      <c r="F68" s="52">
        <v>50000</v>
      </c>
      <c r="G68" s="52"/>
      <c r="H68" s="52"/>
      <c r="I68" s="52"/>
      <c r="J68" s="52"/>
      <c r="K68" s="52"/>
      <c r="L68" s="52"/>
      <c r="M68" s="52"/>
      <c r="N68" s="52"/>
      <c r="O68" s="54">
        <f>F68</f>
        <v>50000</v>
      </c>
      <c r="P68" s="54">
        <f t="shared" ref="P68:P79" si="76">G68/1.19</f>
        <v>0</v>
      </c>
      <c r="Q68" s="54">
        <f t="shared" ref="Q68:Q79" si="77">H68/1.19</f>
        <v>0</v>
      </c>
      <c r="R68" s="54">
        <f t="shared" ref="R68:R79" si="78">I68/1.19</f>
        <v>0</v>
      </c>
      <c r="S68" s="54">
        <f t="shared" ref="S68:S79" si="79">J68/1.19</f>
        <v>0</v>
      </c>
      <c r="T68" s="54">
        <f t="shared" ref="T68:T79" si="80">K68/1.19</f>
        <v>0</v>
      </c>
      <c r="U68" s="54">
        <f t="shared" ref="U68:U79" si="81">L68/1.19</f>
        <v>0</v>
      </c>
      <c r="V68" s="54">
        <f t="shared" ref="V68:V79" si="82">M68/1.19</f>
        <v>0</v>
      </c>
      <c r="W68" s="54">
        <f t="shared" ref="W68:W79" si="83">N68/1.19</f>
        <v>0</v>
      </c>
      <c r="X68" s="54">
        <f t="shared" si="58"/>
        <v>50000</v>
      </c>
      <c r="Y68" s="134" t="s">
        <v>85</v>
      </c>
      <c r="Z68" s="144" t="s">
        <v>314</v>
      </c>
      <c r="AA68" s="144" t="s">
        <v>320</v>
      </c>
    </row>
    <row r="69" spans="1:27" ht="191.25" customHeight="1" thickBot="1" x14ac:dyDescent="0.25">
      <c r="A69" s="216">
        <v>41</v>
      </c>
      <c r="B69" s="41" t="s">
        <v>126</v>
      </c>
      <c r="C69" s="67" t="s">
        <v>171</v>
      </c>
      <c r="D69" s="155" t="s">
        <v>155</v>
      </c>
      <c r="E69" s="130" t="s">
        <v>156</v>
      </c>
      <c r="F69" s="52">
        <v>30000</v>
      </c>
      <c r="G69" s="52"/>
      <c r="H69" s="52"/>
      <c r="I69" s="52"/>
      <c r="J69" s="52"/>
      <c r="K69" s="52"/>
      <c r="L69" s="52"/>
      <c r="M69" s="52"/>
      <c r="N69" s="52"/>
      <c r="O69" s="54">
        <f t="shared" si="75"/>
        <v>25210.084033613446</v>
      </c>
      <c r="P69" s="54">
        <f t="shared" si="76"/>
        <v>0</v>
      </c>
      <c r="Q69" s="54">
        <f t="shared" si="77"/>
        <v>0</v>
      </c>
      <c r="R69" s="54">
        <f t="shared" si="78"/>
        <v>0</v>
      </c>
      <c r="S69" s="54">
        <f t="shared" si="79"/>
        <v>0</v>
      </c>
      <c r="T69" s="54">
        <f t="shared" si="80"/>
        <v>0</v>
      </c>
      <c r="U69" s="54">
        <f t="shared" si="81"/>
        <v>0</v>
      </c>
      <c r="V69" s="54">
        <f t="shared" si="82"/>
        <v>0</v>
      </c>
      <c r="W69" s="54">
        <f t="shared" si="83"/>
        <v>0</v>
      </c>
      <c r="X69" s="54">
        <f t="shared" si="58"/>
        <v>25210.084033613446</v>
      </c>
      <c r="Y69" s="134" t="s">
        <v>85</v>
      </c>
      <c r="Z69" s="143" t="s">
        <v>320</v>
      </c>
      <c r="AA69" s="143" t="s">
        <v>318</v>
      </c>
    </row>
    <row r="70" spans="1:27" ht="96.75" customHeight="1" thickBot="1" x14ac:dyDescent="0.25">
      <c r="A70" s="45">
        <v>42</v>
      </c>
      <c r="B70" s="41" t="s">
        <v>126</v>
      </c>
      <c r="C70" s="67" t="s">
        <v>174</v>
      </c>
      <c r="D70" s="155" t="s">
        <v>260</v>
      </c>
      <c r="E70" s="130" t="s">
        <v>158</v>
      </c>
      <c r="F70" s="52">
        <v>10000</v>
      </c>
      <c r="G70" s="52"/>
      <c r="H70" s="52">
        <v>25000</v>
      </c>
      <c r="I70" s="52"/>
      <c r="J70" s="52">
        <v>2000</v>
      </c>
      <c r="K70" s="52"/>
      <c r="L70" s="52"/>
      <c r="M70" s="52"/>
      <c r="N70" s="52"/>
      <c r="O70" s="54">
        <f t="shared" si="75"/>
        <v>8403.361344537816</v>
      </c>
      <c r="P70" s="54">
        <f t="shared" si="76"/>
        <v>0</v>
      </c>
      <c r="Q70" s="54">
        <f t="shared" si="77"/>
        <v>21008.403361344539</v>
      </c>
      <c r="R70" s="54">
        <f t="shared" si="78"/>
        <v>0</v>
      </c>
      <c r="S70" s="54">
        <f t="shared" si="79"/>
        <v>1680.6722689075632</v>
      </c>
      <c r="T70" s="54">
        <f t="shared" si="80"/>
        <v>0</v>
      </c>
      <c r="U70" s="54">
        <f t="shared" si="81"/>
        <v>0</v>
      </c>
      <c r="V70" s="54">
        <f t="shared" si="82"/>
        <v>0</v>
      </c>
      <c r="W70" s="54">
        <f t="shared" si="83"/>
        <v>0</v>
      </c>
      <c r="X70" s="54">
        <f t="shared" si="58"/>
        <v>31092.436974789918</v>
      </c>
      <c r="Y70" s="134" t="s">
        <v>85</v>
      </c>
      <c r="Z70" s="144" t="s">
        <v>314</v>
      </c>
      <c r="AA70" s="144" t="s">
        <v>320</v>
      </c>
    </row>
    <row r="71" spans="1:27" ht="160.9" customHeight="1" thickBot="1" x14ac:dyDescent="0.25">
      <c r="A71" s="45">
        <v>43</v>
      </c>
      <c r="B71" s="41" t="s">
        <v>126</v>
      </c>
      <c r="C71" s="67" t="s">
        <v>176</v>
      </c>
      <c r="D71" s="155" t="s">
        <v>160</v>
      </c>
      <c r="E71" s="130" t="s">
        <v>161</v>
      </c>
      <c r="F71" s="52">
        <v>20000</v>
      </c>
      <c r="G71" s="52">
        <v>44500</v>
      </c>
      <c r="H71" s="52">
        <v>25000</v>
      </c>
      <c r="I71" s="52"/>
      <c r="J71" s="52">
        <v>2500</v>
      </c>
      <c r="K71" s="52"/>
      <c r="L71" s="52">
        <v>2000</v>
      </c>
      <c r="M71" s="52"/>
      <c r="N71" s="52"/>
      <c r="O71" s="54">
        <f t="shared" si="75"/>
        <v>16806.722689075632</v>
      </c>
      <c r="P71" s="54">
        <f t="shared" si="76"/>
        <v>37394.957983193279</v>
      </c>
      <c r="Q71" s="54">
        <f t="shared" si="77"/>
        <v>21008.403361344539</v>
      </c>
      <c r="R71" s="54">
        <f t="shared" si="78"/>
        <v>0</v>
      </c>
      <c r="S71" s="54">
        <f t="shared" si="79"/>
        <v>2100.840336134454</v>
      </c>
      <c r="T71" s="54">
        <f t="shared" si="80"/>
        <v>0</v>
      </c>
      <c r="U71" s="54">
        <f t="shared" si="81"/>
        <v>1680.6722689075632</v>
      </c>
      <c r="V71" s="54">
        <f t="shared" si="82"/>
        <v>0</v>
      </c>
      <c r="W71" s="54">
        <f t="shared" si="83"/>
        <v>0</v>
      </c>
      <c r="X71" s="54">
        <f t="shared" si="58"/>
        <v>78991.596638655465</v>
      </c>
      <c r="Y71" s="134" t="s">
        <v>85</v>
      </c>
      <c r="Z71" s="144" t="s">
        <v>314</v>
      </c>
      <c r="AA71" s="144" t="s">
        <v>320</v>
      </c>
    </row>
    <row r="72" spans="1:27" ht="31.5" customHeight="1" thickBot="1" x14ac:dyDescent="0.25">
      <c r="A72" s="45">
        <v>44</v>
      </c>
      <c r="B72" s="41" t="s">
        <v>126</v>
      </c>
      <c r="C72" s="67" t="s">
        <v>178</v>
      </c>
      <c r="D72" s="155" t="s">
        <v>163</v>
      </c>
      <c r="E72" s="161" t="s">
        <v>164</v>
      </c>
      <c r="F72" s="52">
        <v>2000</v>
      </c>
      <c r="G72" s="52">
        <v>1500</v>
      </c>
      <c r="H72" s="52">
        <v>2500</v>
      </c>
      <c r="I72" s="52"/>
      <c r="J72" s="52"/>
      <c r="K72" s="52"/>
      <c r="L72" s="52"/>
      <c r="M72" s="52"/>
      <c r="N72" s="52"/>
      <c r="O72" s="54">
        <f t="shared" si="75"/>
        <v>1680.6722689075632</v>
      </c>
      <c r="P72" s="54">
        <f t="shared" si="76"/>
        <v>1260.5042016806724</v>
      </c>
      <c r="Q72" s="54">
        <f t="shared" si="77"/>
        <v>2100.840336134454</v>
      </c>
      <c r="R72" s="54">
        <f t="shared" si="78"/>
        <v>0</v>
      </c>
      <c r="S72" s="54">
        <f t="shared" si="79"/>
        <v>0</v>
      </c>
      <c r="T72" s="54">
        <f t="shared" si="80"/>
        <v>0</v>
      </c>
      <c r="U72" s="54">
        <f t="shared" si="81"/>
        <v>0</v>
      </c>
      <c r="V72" s="54">
        <f t="shared" si="82"/>
        <v>0</v>
      </c>
      <c r="W72" s="54">
        <f t="shared" si="83"/>
        <v>0</v>
      </c>
      <c r="X72" s="54">
        <f t="shared" si="58"/>
        <v>5042.0168067226896</v>
      </c>
      <c r="Y72" s="134" t="s">
        <v>85</v>
      </c>
      <c r="Z72" s="144" t="s">
        <v>314</v>
      </c>
      <c r="AA72" s="144" t="s">
        <v>320</v>
      </c>
    </row>
    <row r="73" spans="1:27" ht="78.75" customHeight="1" thickBot="1" x14ac:dyDescent="0.25">
      <c r="A73" s="97">
        <v>45</v>
      </c>
      <c r="B73" s="41" t="s">
        <v>126</v>
      </c>
      <c r="C73" s="67" t="s">
        <v>179</v>
      </c>
      <c r="D73" s="155" t="s">
        <v>166</v>
      </c>
      <c r="E73" s="130" t="s">
        <v>167</v>
      </c>
      <c r="F73" s="52">
        <v>35000</v>
      </c>
      <c r="G73" s="52">
        <v>1000</v>
      </c>
      <c r="H73" s="52">
        <v>6000</v>
      </c>
      <c r="I73" s="52"/>
      <c r="J73" s="52"/>
      <c r="K73" s="52"/>
      <c r="L73" s="52"/>
      <c r="M73" s="52"/>
      <c r="N73" s="52"/>
      <c r="O73" s="54">
        <f t="shared" si="75"/>
        <v>29411.764705882353</v>
      </c>
      <c r="P73" s="54">
        <f t="shared" si="76"/>
        <v>840.3361344537816</v>
      </c>
      <c r="Q73" s="54">
        <f t="shared" si="77"/>
        <v>5042.0168067226896</v>
      </c>
      <c r="R73" s="54">
        <f t="shared" si="78"/>
        <v>0</v>
      </c>
      <c r="S73" s="54">
        <f t="shared" si="79"/>
        <v>0</v>
      </c>
      <c r="T73" s="54">
        <f t="shared" si="80"/>
        <v>0</v>
      </c>
      <c r="U73" s="54">
        <f t="shared" si="81"/>
        <v>0</v>
      </c>
      <c r="V73" s="54">
        <f t="shared" si="82"/>
        <v>0</v>
      </c>
      <c r="W73" s="54">
        <f t="shared" si="83"/>
        <v>0</v>
      </c>
      <c r="X73" s="54">
        <f t="shared" si="58"/>
        <v>35294.117647058825</v>
      </c>
      <c r="Y73" s="134" t="s">
        <v>85</v>
      </c>
      <c r="Z73" s="144" t="s">
        <v>314</v>
      </c>
      <c r="AA73" s="144" t="s">
        <v>320</v>
      </c>
    </row>
    <row r="74" spans="1:27" ht="81.75" customHeight="1" thickBot="1" x14ac:dyDescent="0.25">
      <c r="A74" s="216">
        <v>46</v>
      </c>
      <c r="B74" s="41" t="s">
        <v>126</v>
      </c>
      <c r="C74" s="67" t="s">
        <v>182</v>
      </c>
      <c r="D74" s="155" t="s">
        <v>169</v>
      </c>
      <c r="E74" s="130" t="s">
        <v>170</v>
      </c>
      <c r="F74" s="52">
        <v>15000</v>
      </c>
      <c r="G74" s="52"/>
      <c r="H74" s="52">
        <v>5000</v>
      </c>
      <c r="I74" s="52"/>
      <c r="J74" s="52"/>
      <c r="K74" s="52"/>
      <c r="L74" s="52"/>
      <c r="M74" s="52"/>
      <c r="N74" s="52"/>
      <c r="O74" s="54">
        <f t="shared" si="75"/>
        <v>12605.042016806723</v>
      </c>
      <c r="P74" s="54">
        <f t="shared" si="76"/>
        <v>0</v>
      </c>
      <c r="Q74" s="54">
        <f t="shared" si="77"/>
        <v>4201.680672268908</v>
      </c>
      <c r="R74" s="54">
        <f t="shared" si="78"/>
        <v>0</v>
      </c>
      <c r="S74" s="54">
        <f t="shared" si="79"/>
        <v>0</v>
      </c>
      <c r="T74" s="54">
        <f t="shared" si="80"/>
        <v>0</v>
      </c>
      <c r="U74" s="54">
        <f t="shared" si="81"/>
        <v>0</v>
      </c>
      <c r="V74" s="54">
        <f t="shared" si="82"/>
        <v>0</v>
      </c>
      <c r="W74" s="54">
        <f t="shared" si="83"/>
        <v>0</v>
      </c>
      <c r="X74" s="54">
        <f t="shared" si="58"/>
        <v>16806.722689075632</v>
      </c>
      <c r="Y74" s="134" t="s">
        <v>85</v>
      </c>
      <c r="Z74" s="143" t="s">
        <v>314</v>
      </c>
      <c r="AA74" s="144" t="s">
        <v>320</v>
      </c>
    </row>
    <row r="75" spans="1:27" ht="47.25" customHeight="1" thickBot="1" x14ac:dyDescent="0.25">
      <c r="A75" s="45">
        <v>47</v>
      </c>
      <c r="B75" s="41" t="s">
        <v>126</v>
      </c>
      <c r="C75" s="67" t="s">
        <v>184</v>
      </c>
      <c r="D75" s="72" t="s">
        <v>172</v>
      </c>
      <c r="E75" s="130" t="s">
        <v>173</v>
      </c>
      <c r="F75" s="52">
        <v>4000</v>
      </c>
      <c r="G75" s="52">
        <v>1000</v>
      </c>
      <c r="H75" s="52">
        <v>2000</v>
      </c>
      <c r="I75" s="52">
        <v>300</v>
      </c>
      <c r="J75" s="52">
        <v>200</v>
      </c>
      <c r="K75" s="52">
        <v>500</v>
      </c>
      <c r="L75" s="52">
        <v>300</v>
      </c>
      <c r="M75" s="52"/>
      <c r="N75" s="52"/>
      <c r="O75" s="54">
        <f t="shared" si="75"/>
        <v>3361.3445378151264</v>
      </c>
      <c r="P75" s="54">
        <f t="shared" si="76"/>
        <v>840.3361344537816</v>
      </c>
      <c r="Q75" s="54">
        <f t="shared" si="77"/>
        <v>1680.6722689075632</v>
      </c>
      <c r="R75" s="54">
        <f t="shared" si="78"/>
        <v>252.10084033613447</v>
      </c>
      <c r="S75" s="54">
        <f t="shared" si="79"/>
        <v>168.0672268907563</v>
      </c>
      <c r="T75" s="54">
        <f t="shared" si="80"/>
        <v>420.1680672268908</v>
      </c>
      <c r="U75" s="54">
        <f t="shared" si="81"/>
        <v>252.10084033613447</v>
      </c>
      <c r="V75" s="54">
        <f t="shared" si="82"/>
        <v>0</v>
      </c>
      <c r="W75" s="54">
        <f t="shared" si="83"/>
        <v>0</v>
      </c>
      <c r="X75" s="54">
        <f t="shared" si="58"/>
        <v>6974.7899159663875</v>
      </c>
      <c r="Y75" s="134" t="s">
        <v>85</v>
      </c>
      <c r="Z75" s="143" t="s">
        <v>318</v>
      </c>
      <c r="AA75" s="135" t="s">
        <v>319</v>
      </c>
    </row>
    <row r="76" spans="1:27" ht="65.25" customHeight="1" thickBot="1" x14ac:dyDescent="0.25">
      <c r="A76" s="45">
        <v>48</v>
      </c>
      <c r="B76" s="41" t="s">
        <v>126</v>
      </c>
      <c r="C76" s="67" t="s">
        <v>186</v>
      </c>
      <c r="D76" s="155" t="s">
        <v>340</v>
      </c>
      <c r="E76" s="130" t="s">
        <v>173</v>
      </c>
      <c r="F76" s="52">
        <v>6000</v>
      </c>
      <c r="G76" s="52">
        <v>1500</v>
      </c>
      <c r="H76" s="52">
        <v>3000</v>
      </c>
      <c r="I76" s="52"/>
      <c r="J76" s="52">
        <v>200</v>
      </c>
      <c r="K76" s="52"/>
      <c r="L76" s="52">
        <v>200</v>
      </c>
      <c r="M76" s="52"/>
      <c r="N76" s="52"/>
      <c r="O76" s="54">
        <f t="shared" si="75"/>
        <v>5042.0168067226896</v>
      </c>
      <c r="P76" s="54">
        <f t="shared" si="76"/>
        <v>1260.5042016806724</v>
      </c>
      <c r="Q76" s="54">
        <f t="shared" si="77"/>
        <v>2521.0084033613448</v>
      </c>
      <c r="R76" s="54">
        <f t="shared" si="78"/>
        <v>0</v>
      </c>
      <c r="S76" s="54">
        <f t="shared" si="79"/>
        <v>168.0672268907563</v>
      </c>
      <c r="T76" s="54">
        <f t="shared" si="80"/>
        <v>0</v>
      </c>
      <c r="U76" s="54">
        <f t="shared" si="81"/>
        <v>168.0672268907563</v>
      </c>
      <c r="V76" s="54">
        <f t="shared" si="82"/>
        <v>0</v>
      </c>
      <c r="W76" s="54">
        <f t="shared" si="83"/>
        <v>0</v>
      </c>
      <c r="X76" s="54">
        <f t="shared" si="58"/>
        <v>9159.6638655462193</v>
      </c>
      <c r="Y76" s="134" t="s">
        <v>85</v>
      </c>
      <c r="Z76" s="143" t="s">
        <v>324</v>
      </c>
      <c r="AA76" s="143" t="s">
        <v>317</v>
      </c>
    </row>
    <row r="77" spans="1:27" ht="34.5" customHeight="1" thickBot="1" x14ac:dyDescent="0.25">
      <c r="A77" s="45">
        <v>49</v>
      </c>
      <c r="B77" s="41" t="s">
        <v>126</v>
      </c>
      <c r="C77" s="67" t="s">
        <v>272</v>
      </c>
      <c r="D77" s="155" t="s">
        <v>261</v>
      </c>
      <c r="E77" s="214" t="s">
        <v>263</v>
      </c>
      <c r="F77" s="52">
        <v>3000</v>
      </c>
      <c r="G77" s="52"/>
      <c r="H77" s="52"/>
      <c r="I77" s="52"/>
      <c r="J77" s="52"/>
      <c r="K77" s="52"/>
      <c r="L77" s="52"/>
      <c r="M77" s="52"/>
      <c r="N77" s="52"/>
      <c r="O77" s="54">
        <f t="shared" si="75"/>
        <v>2521.0084033613448</v>
      </c>
      <c r="P77" s="54">
        <f t="shared" si="76"/>
        <v>0</v>
      </c>
      <c r="Q77" s="54">
        <f t="shared" si="77"/>
        <v>0</v>
      </c>
      <c r="R77" s="54">
        <f t="shared" si="78"/>
        <v>0</v>
      </c>
      <c r="S77" s="54">
        <f t="shared" si="79"/>
        <v>0</v>
      </c>
      <c r="T77" s="54">
        <f t="shared" si="80"/>
        <v>0</v>
      </c>
      <c r="U77" s="54">
        <f t="shared" si="81"/>
        <v>0</v>
      </c>
      <c r="V77" s="54">
        <f t="shared" si="82"/>
        <v>0</v>
      </c>
      <c r="W77" s="54">
        <f t="shared" si="83"/>
        <v>0</v>
      </c>
      <c r="X77" s="54">
        <f t="shared" si="58"/>
        <v>2521.0084033613448</v>
      </c>
      <c r="Y77" s="134" t="s">
        <v>85</v>
      </c>
      <c r="Z77" s="143" t="s">
        <v>324</v>
      </c>
      <c r="AA77" s="143" t="s">
        <v>317</v>
      </c>
    </row>
    <row r="78" spans="1:27" ht="65.25" customHeight="1" thickBot="1" x14ac:dyDescent="0.25">
      <c r="A78" s="45">
        <v>50</v>
      </c>
      <c r="B78" s="41" t="s">
        <v>126</v>
      </c>
      <c r="C78" s="67" t="s">
        <v>273</v>
      </c>
      <c r="D78" s="155" t="s">
        <v>262</v>
      </c>
      <c r="E78" s="189" t="s">
        <v>343</v>
      </c>
      <c r="F78" s="52">
        <v>2000</v>
      </c>
      <c r="G78" s="52"/>
      <c r="H78" s="52"/>
      <c r="I78" s="52"/>
      <c r="J78" s="52"/>
      <c r="K78" s="52"/>
      <c r="L78" s="52"/>
      <c r="M78" s="52"/>
      <c r="N78" s="52"/>
      <c r="O78" s="54">
        <f t="shared" si="75"/>
        <v>1680.6722689075632</v>
      </c>
      <c r="P78" s="54">
        <f t="shared" si="76"/>
        <v>0</v>
      </c>
      <c r="Q78" s="54">
        <f t="shared" si="77"/>
        <v>0</v>
      </c>
      <c r="R78" s="54">
        <f t="shared" si="78"/>
        <v>0</v>
      </c>
      <c r="S78" s="54">
        <f t="shared" si="79"/>
        <v>0</v>
      </c>
      <c r="T78" s="54">
        <f t="shared" si="80"/>
        <v>0</v>
      </c>
      <c r="U78" s="54">
        <f t="shared" si="81"/>
        <v>0</v>
      </c>
      <c r="V78" s="54">
        <f t="shared" si="82"/>
        <v>0</v>
      </c>
      <c r="W78" s="54">
        <f t="shared" si="83"/>
        <v>0</v>
      </c>
      <c r="X78" s="54">
        <f t="shared" si="58"/>
        <v>1680.6722689075632</v>
      </c>
      <c r="Y78" s="134" t="s">
        <v>85</v>
      </c>
      <c r="Z78" s="143" t="s">
        <v>324</v>
      </c>
      <c r="AA78" s="143" t="s">
        <v>317</v>
      </c>
    </row>
    <row r="79" spans="1:27" ht="39" customHeight="1" thickBot="1" x14ac:dyDescent="0.25">
      <c r="A79" s="45">
        <v>51</v>
      </c>
      <c r="B79" s="41"/>
      <c r="C79" s="67"/>
      <c r="D79" s="155" t="s">
        <v>187</v>
      </c>
      <c r="E79" s="314"/>
      <c r="F79" s="52">
        <v>4900</v>
      </c>
      <c r="G79" s="52"/>
      <c r="H79" s="52">
        <v>5000</v>
      </c>
      <c r="I79" s="52">
        <v>200</v>
      </c>
      <c r="J79" s="52">
        <v>600</v>
      </c>
      <c r="K79" s="52">
        <v>1000</v>
      </c>
      <c r="L79" s="52"/>
      <c r="M79" s="52"/>
      <c r="N79" s="52"/>
      <c r="O79" s="54">
        <f t="shared" si="75"/>
        <v>4117.6470588235297</v>
      </c>
      <c r="P79" s="54">
        <f t="shared" si="76"/>
        <v>0</v>
      </c>
      <c r="Q79" s="54">
        <f t="shared" si="77"/>
        <v>4201.680672268908</v>
      </c>
      <c r="R79" s="54">
        <f t="shared" si="78"/>
        <v>168.0672268907563</v>
      </c>
      <c r="S79" s="54">
        <f t="shared" si="79"/>
        <v>504.20168067226894</v>
      </c>
      <c r="T79" s="54">
        <f t="shared" si="80"/>
        <v>840.3361344537816</v>
      </c>
      <c r="U79" s="54">
        <f t="shared" si="81"/>
        <v>0</v>
      </c>
      <c r="V79" s="54">
        <f t="shared" si="82"/>
        <v>0</v>
      </c>
      <c r="W79" s="54">
        <f t="shared" si="83"/>
        <v>0</v>
      </c>
      <c r="X79" s="54">
        <f t="shared" si="58"/>
        <v>9831.9327731092453</v>
      </c>
      <c r="Y79" s="134" t="s">
        <v>85</v>
      </c>
      <c r="Z79" s="143" t="s">
        <v>324</v>
      </c>
      <c r="AA79" s="143" t="s">
        <v>403</v>
      </c>
    </row>
    <row r="80" spans="1:27" ht="26.25" customHeight="1" thickBot="1" x14ac:dyDescent="0.25">
      <c r="A80" s="45">
        <v>52</v>
      </c>
      <c r="B80" s="41"/>
      <c r="C80" s="67"/>
      <c r="D80" s="155" t="s">
        <v>188</v>
      </c>
      <c r="E80" s="283"/>
      <c r="F80" s="52">
        <f>SUM(F55:F79)</f>
        <v>614000</v>
      </c>
      <c r="G80" s="52">
        <f t="shared" ref="G80:L80" si="84">SUM(G55:G79)</f>
        <v>84000</v>
      </c>
      <c r="H80" s="52">
        <f t="shared" si="84"/>
        <v>134000</v>
      </c>
      <c r="I80" s="52">
        <f t="shared" si="84"/>
        <v>12000</v>
      </c>
      <c r="J80" s="52">
        <f t="shared" si="84"/>
        <v>10000</v>
      </c>
      <c r="K80" s="52">
        <f t="shared" si="84"/>
        <v>16000</v>
      </c>
      <c r="L80" s="52">
        <f t="shared" si="84"/>
        <v>9000</v>
      </c>
      <c r="M80" s="52"/>
      <c r="N80" s="52"/>
      <c r="O80" s="54">
        <f>SUM(O55:O79)</f>
        <v>523949.57983193273</v>
      </c>
      <c r="P80" s="54">
        <f t="shared" ref="P80:W80" si="85">SUM(P55:P79)</f>
        <v>70588.23529411765</v>
      </c>
      <c r="Q80" s="54">
        <f t="shared" si="85"/>
        <v>112605.04201680672</v>
      </c>
      <c r="R80" s="54">
        <f t="shared" si="85"/>
        <v>10084.033613445379</v>
      </c>
      <c r="S80" s="54">
        <f t="shared" si="85"/>
        <v>8403.361344537816</v>
      </c>
      <c r="T80" s="54">
        <f t="shared" si="85"/>
        <v>13445.378151260506</v>
      </c>
      <c r="U80" s="54">
        <f t="shared" si="85"/>
        <v>7563.0252100840344</v>
      </c>
      <c r="V80" s="54">
        <f t="shared" si="85"/>
        <v>0</v>
      </c>
      <c r="W80" s="54">
        <f t="shared" si="85"/>
        <v>0</v>
      </c>
      <c r="X80" s="54">
        <f t="shared" si="58"/>
        <v>746638.6554621848</v>
      </c>
      <c r="Y80" s="134"/>
      <c r="Z80" s="143"/>
      <c r="AA80" s="135"/>
    </row>
    <row r="81" spans="1:27" ht="32.25" thickBot="1" x14ac:dyDescent="0.25">
      <c r="A81" s="45">
        <v>53</v>
      </c>
      <c r="B81" s="41" t="s">
        <v>126</v>
      </c>
      <c r="C81" s="67" t="s">
        <v>410</v>
      </c>
      <c r="D81" s="155" t="s">
        <v>180</v>
      </c>
      <c r="E81" s="130" t="s">
        <v>181</v>
      </c>
      <c r="F81" s="52"/>
      <c r="G81" s="52"/>
      <c r="H81" s="52">
        <v>0</v>
      </c>
      <c r="I81" s="52"/>
      <c r="J81" s="52"/>
      <c r="K81" s="52"/>
      <c r="L81" s="52"/>
      <c r="M81" s="52"/>
      <c r="N81" s="52"/>
      <c r="O81" s="54">
        <f>F81/1.19</f>
        <v>0</v>
      </c>
      <c r="P81" s="54">
        <f t="shared" ref="P81:W81" si="86">G81/1.19</f>
        <v>0</v>
      </c>
      <c r="Q81" s="54">
        <f t="shared" si="86"/>
        <v>0</v>
      </c>
      <c r="R81" s="54">
        <f t="shared" si="86"/>
        <v>0</v>
      </c>
      <c r="S81" s="54">
        <f t="shared" si="86"/>
        <v>0</v>
      </c>
      <c r="T81" s="54">
        <f t="shared" si="86"/>
        <v>0</v>
      </c>
      <c r="U81" s="54">
        <f t="shared" si="86"/>
        <v>0</v>
      </c>
      <c r="V81" s="54">
        <f t="shared" si="86"/>
        <v>0</v>
      </c>
      <c r="W81" s="54">
        <f t="shared" si="86"/>
        <v>0</v>
      </c>
      <c r="X81" s="54">
        <f>SUM(P81:W81)</f>
        <v>0</v>
      </c>
      <c r="Y81" s="134" t="s">
        <v>85</v>
      </c>
      <c r="Z81" s="138" t="s">
        <v>314</v>
      </c>
      <c r="AA81" s="135" t="s">
        <v>320</v>
      </c>
    </row>
    <row r="82" spans="1:27" ht="25.5" customHeight="1" thickBot="1" x14ac:dyDescent="0.25">
      <c r="A82" s="45">
        <v>54</v>
      </c>
      <c r="B82" s="41"/>
      <c r="C82" s="45"/>
      <c r="D82" s="72" t="s">
        <v>399</v>
      </c>
      <c r="E82" s="130"/>
      <c r="F82" s="302"/>
      <c r="G82" s="153"/>
      <c r="H82" s="153">
        <f>SUM(H81)</f>
        <v>0</v>
      </c>
      <c r="I82" s="153"/>
      <c r="J82" s="153"/>
      <c r="K82" s="153"/>
      <c r="L82" s="153"/>
      <c r="M82" s="153"/>
      <c r="N82" s="153"/>
      <c r="O82" s="54">
        <f t="shared" ref="O82:W82" si="87">SUM(O81)</f>
        <v>0</v>
      </c>
      <c r="P82" s="54">
        <f t="shared" si="87"/>
        <v>0</v>
      </c>
      <c r="Q82" s="54">
        <f t="shared" si="87"/>
        <v>0</v>
      </c>
      <c r="R82" s="54">
        <f t="shared" si="87"/>
        <v>0</v>
      </c>
      <c r="S82" s="54">
        <f t="shared" si="87"/>
        <v>0</v>
      </c>
      <c r="T82" s="54">
        <f t="shared" si="87"/>
        <v>0</v>
      </c>
      <c r="U82" s="54">
        <f t="shared" si="87"/>
        <v>0</v>
      </c>
      <c r="V82" s="54">
        <f t="shared" si="87"/>
        <v>0</v>
      </c>
      <c r="W82" s="54">
        <f t="shared" si="87"/>
        <v>0</v>
      </c>
      <c r="X82" s="54">
        <f>SUM(P82:W82)</f>
        <v>0</v>
      </c>
      <c r="Y82" s="139"/>
      <c r="Z82" s="137"/>
      <c r="AA82" s="133"/>
    </row>
    <row r="83" spans="1:27" ht="25.5" customHeight="1" thickBot="1" x14ac:dyDescent="0.25">
      <c r="A83" s="45">
        <v>55</v>
      </c>
      <c r="B83" s="41"/>
      <c r="C83" s="45"/>
      <c r="D83" s="97" t="s">
        <v>189</v>
      </c>
      <c r="E83" s="130"/>
      <c r="F83" s="153">
        <f>F54+F80+F82</f>
        <v>721000</v>
      </c>
      <c r="G83" s="153">
        <f t="shared" ref="G83:M83" si="88">G54+G80+G82</f>
        <v>107000</v>
      </c>
      <c r="H83" s="153">
        <f t="shared" si="88"/>
        <v>237000</v>
      </c>
      <c r="I83" s="153">
        <f t="shared" si="88"/>
        <v>17000</v>
      </c>
      <c r="J83" s="153">
        <f t="shared" si="88"/>
        <v>16000</v>
      </c>
      <c r="K83" s="153">
        <f t="shared" si="88"/>
        <v>24000</v>
      </c>
      <c r="L83" s="153">
        <f t="shared" si="88"/>
        <v>16000</v>
      </c>
      <c r="M83" s="153">
        <f t="shared" si="88"/>
        <v>0</v>
      </c>
      <c r="N83" s="153"/>
      <c r="O83" s="54">
        <f>O54+O80+O82</f>
        <v>613865.54621848732</v>
      </c>
      <c r="P83" s="54">
        <f t="shared" ref="P83:W83" si="89">P54+P80+P82</f>
        <v>89915.966386554617</v>
      </c>
      <c r="Q83" s="54">
        <f t="shared" si="89"/>
        <v>199159.66386554623</v>
      </c>
      <c r="R83" s="54">
        <f t="shared" si="89"/>
        <v>14285.714285714286</v>
      </c>
      <c r="S83" s="54">
        <f t="shared" si="89"/>
        <v>13445.378151260506</v>
      </c>
      <c r="T83" s="54">
        <f t="shared" si="89"/>
        <v>20168.067226890758</v>
      </c>
      <c r="U83" s="54">
        <f t="shared" si="89"/>
        <v>13445.378151260506</v>
      </c>
      <c r="V83" s="54">
        <f t="shared" si="89"/>
        <v>0</v>
      </c>
      <c r="W83" s="54">
        <f t="shared" si="89"/>
        <v>0</v>
      </c>
      <c r="X83" s="54">
        <f>SUM(O83:W83)</f>
        <v>964285.71428571432</v>
      </c>
      <c r="Y83" s="139"/>
      <c r="Z83" s="137"/>
      <c r="AA83" s="133"/>
    </row>
    <row r="84" spans="1:27" ht="162.75" customHeight="1" thickBot="1" x14ac:dyDescent="0.25">
      <c r="A84" s="45">
        <v>56</v>
      </c>
      <c r="B84" s="59" t="s">
        <v>190</v>
      </c>
      <c r="C84" s="45">
        <v>45</v>
      </c>
      <c r="D84" s="148" t="s">
        <v>191</v>
      </c>
      <c r="E84" s="130" t="s">
        <v>61</v>
      </c>
      <c r="F84" s="52">
        <v>248000</v>
      </c>
      <c r="G84" s="52"/>
      <c r="H84" s="52"/>
      <c r="I84" s="52"/>
      <c r="J84" s="52"/>
      <c r="K84" s="52"/>
      <c r="L84" s="52"/>
      <c r="M84" s="52"/>
      <c r="N84" s="52"/>
      <c r="O84" s="54">
        <f>F84/1.19</f>
        <v>208403.36134453781</v>
      </c>
      <c r="P84" s="54">
        <f t="shared" ref="P84:W84" si="90">G84/1.19</f>
        <v>0</v>
      </c>
      <c r="Q84" s="54">
        <f t="shared" si="90"/>
        <v>0</v>
      </c>
      <c r="R84" s="54">
        <f t="shared" si="90"/>
        <v>0</v>
      </c>
      <c r="S84" s="54">
        <f t="shared" si="90"/>
        <v>0</v>
      </c>
      <c r="T84" s="54">
        <f t="shared" si="90"/>
        <v>0</v>
      </c>
      <c r="U84" s="54">
        <f t="shared" si="90"/>
        <v>0</v>
      </c>
      <c r="V84" s="54">
        <f t="shared" si="90"/>
        <v>0</v>
      </c>
      <c r="W84" s="54">
        <f t="shared" si="90"/>
        <v>0</v>
      </c>
      <c r="X84" s="54">
        <f>SUM(O84:W84)</f>
        <v>208403.36134453781</v>
      </c>
      <c r="Y84" s="134" t="s">
        <v>85</v>
      </c>
      <c r="Z84" s="138" t="s">
        <v>320</v>
      </c>
      <c r="AA84" s="312">
        <v>45931</v>
      </c>
    </row>
    <row r="85" spans="1:27" ht="29.25" customHeight="1" thickBot="1" x14ac:dyDescent="0.25">
      <c r="A85" s="97">
        <v>57</v>
      </c>
      <c r="B85" s="41"/>
      <c r="C85" s="45"/>
      <c r="D85" s="41" t="s">
        <v>192</v>
      </c>
      <c r="E85" s="130"/>
      <c r="F85" s="52">
        <f>SUM(F84)</f>
        <v>248000</v>
      </c>
      <c r="G85" s="52"/>
      <c r="H85" s="52"/>
      <c r="I85" s="52"/>
      <c r="J85" s="52"/>
      <c r="K85" s="52"/>
      <c r="L85" s="52"/>
      <c r="M85" s="52"/>
      <c r="N85" s="52"/>
      <c r="O85" s="54">
        <f>F85/1.19</f>
        <v>208403.36134453781</v>
      </c>
      <c r="P85" s="54">
        <f t="shared" ref="P85:W85" si="91">SUM(P84)</f>
        <v>0</v>
      </c>
      <c r="Q85" s="54">
        <f t="shared" si="91"/>
        <v>0</v>
      </c>
      <c r="R85" s="54">
        <f t="shared" si="91"/>
        <v>0</v>
      </c>
      <c r="S85" s="54">
        <f t="shared" si="91"/>
        <v>0</v>
      </c>
      <c r="T85" s="54">
        <f t="shared" si="91"/>
        <v>0</v>
      </c>
      <c r="U85" s="54">
        <f t="shared" si="91"/>
        <v>0</v>
      </c>
      <c r="V85" s="54">
        <f t="shared" si="91"/>
        <v>0</v>
      </c>
      <c r="W85" s="54">
        <f t="shared" si="91"/>
        <v>0</v>
      </c>
      <c r="X85" s="54">
        <f>SUM(O85:W85)</f>
        <v>208403.36134453781</v>
      </c>
      <c r="Y85" s="139"/>
      <c r="Z85" s="137"/>
      <c r="AA85" s="133"/>
    </row>
    <row r="86" spans="1:27" s="162" customFormat="1" ht="42" customHeight="1" thickBot="1" x14ac:dyDescent="0.25">
      <c r="A86" s="216">
        <v>58</v>
      </c>
      <c r="B86" s="45" t="s">
        <v>193</v>
      </c>
      <c r="C86" s="45">
        <v>46</v>
      </c>
      <c r="D86" s="163" t="s">
        <v>194</v>
      </c>
      <c r="E86" s="130" t="s">
        <v>195</v>
      </c>
      <c r="F86" s="52"/>
      <c r="G86" s="52"/>
      <c r="H86" s="52">
        <v>20000</v>
      </c>
      <c r="I86" s="164"/>
      <c r="J86" s="165"/>
      <c r="K86" s="165"/>
      <c r="L86" s="164"/>
      <c r="M86" s="164"/>
      <c r="N86" s="164">
        <v>120000</v>
      </c>
      <c r="O86" s="54">
        <f>F86/1.09</f>
        <v>0</v>
      </c>
      <c r="P86" s="54">
        <f>G86/1.09</f>
        <v>0</v>
      </c>
      <c r="Q86" s="54">
        <f>H86/1.09</f>
        <v>18348.623853211007</v>
      </c>
      <c r="R86" s="54">
        <f t="shared" ref="R86:W86" si="92">I86/1.09</f>
        <v>0</v>
      </c>
      <c r="S86" s="54">
        <f t="shared" si="92"/>
        <v>0</v>
      </c>
      <c r="T86" s="54">
        <f t="shared" si="92"/>
        <v>0</v>
      </c>
      <c r="U86" s="54">
        <f t="shared" si="92"/>
        <v>0</v>
      </c>
      <c r="V86" s="54">
        <f t="shared" si="92"/>
        <v>0</v>
      </c>
      <c r="W86" s="54">
        <f t="shared" si="92"/>
        <v>110091.74311926604</v>
      </c>
      <c r="X86" s="54">
        <f>SUM(Q86:W86)</f>
        <v>128440.36697247706</v>
      </c>
      <c r="Y86" s="134" t="s">
        <v>85</v>
      </c>
      <c r="Z86" s="138" t="s">
        <v>314</v>
      </c>
      <c r="AA86" s="135" t="s">
        <v>319</v>
      </c>
    </row>
    <row r="87" spans="1:27" s="162" customFormat="1" ht="26.45" customHeight="1" thickBot="1" x14ac:dyDescent="0.25">
      <c r="A87" s="45">
        <v>59</v>
      </c>
      <c r="B87" s="45"/>
      <c r="C87" s="45"/>
      <c r="D87" s="163" t="s">
        <v>196</v>
      </c>
      <c r="E87" s="130"/>
      <c r="F87" s="52"/>
      <c r="G87" s="52"/>
      <c r="H87" s="52">
        <f>SUM(H86)</f>
        <v>20000</v>
      </c>
      <c r="I87" s="164"/>
      <c r="J87" s="165"/>
      <c r="K87" s="165"/>
      <c r="L87" s="164"/>
      <c r="M87" s="164"/>
      <c r="N87" s="164">
        <f t="shared" ref="N87:W87" si="93">SUM(N86)</f>
        <v>120000</v>
      </c>
      <c r="O87" s="54">
        <f t="shared" si="93"/>
        <v>0</v>
      </c>
      <c r="P87" s="54">
        <f t="shared" si="93"/>
        <v>0</v>
      </c>
      <c r="Q87" s="54">
        <f t="shared" si="93"/>
        <v>18348.623853211007</v>
      </c>
      <c r="R87" s="54">
        <f t="shared" si="93"/>
        <v>0</v>
      </c>
      <c r="S87" s="54">
        <f t="shared" si="93"/>
        <v>0</v>
      </c>
      <c r="T87" s="54">
        <f t="shared" si="93"/>
        <v>0</v>
      </c>
      <c r="U87" s="54">
        <f t="shared" si="93"/>
        <v>0</v>
      </c>
      <c r="V87" s="54">
        <f t="shared" si="93"/>
        <v>0</v>
      </c>
      <c r="W87" s="54">
        <f t="shared" si="93"/>
        <v>110091.74311926604</v>
      </c>
      <c r="X87" s="54">
        <f>SUM(Q87:W87)</f>
        <v>128440.36697247706</v>
      </c>
      <c r="Y87" s="134"/>
      <c r="Z87" s="138"/>
      <c r="AA87" s="135"/>
    </row>
    <row r="88" spans="1:27" s="162" customFormat="1" ht="50.25" customHeight="1" thickBot="1" x14ac:dyDescent="0.25">
      <c r="A88" s="45">
        <v>60</v>
      </c>
      <c r="B88" s="45" t="s">
        <v>197</v>
      </c>
      <c r="C88" s="45">
        <v>47</v>
      </c>
      <c r="D88" s="72" t="s">
        <v>258</v>
      </c>
      <c r="E88" s="146" t="s">
        <v>198</v>
      </c>
      <c r="F88" s="65"/>
      <c r="G88" s="65"/>
      <c r="H88" s="52"/>
      <c r="I88" s="164"/>
      <c r="J88" s="165"/>
      <c r="K88" s="165"/>
      <c r="L88" s="164"/>
      <c r="M88" s="164"/>
      <c r="N88" s="164">
        <v>200000</v>
      </c>
      <c r="O88" s="54">
        <f>F88/1.19</f>
        <v>0</v>
      </c>
      <c r="P88" s="54">
        <f t="shared" ref="P88:W88" si="94">G88/1.19</f>
        <v>0</v>
      </c>
      <c r="Q88" s="54">
        <f t="shared" si="94"/>
        <v>0</v>
      </c>
      <c r="R88" s="54">
        <f t="shared" si="94"/>
        <v>0</v>
      </c>
      <c r="S88" s="54">
        <f t="shared" si="94"/>
        <v>0</v>
      </c>
      <c r="T88" s="54">
        <f t="shared" si="94"/>
        <v>0</v>
      </c>
      <c r="U88" s="54">
        <f t="shared" si="94"/>
        <v>0</v>
      </c>
      <c r="V88" s="54">
        <f t="shared" si="94"/>
        <v>0</v>
      </c>
      <c r="W88" s="54">
        <f t="shared" si="94"/>
        <v>168067.22689075631</v>
      </c>
      <c r="X88" s="54">
        <f t="shared" ref="X88:X96" si="95">SUM(O88:W88)</f>
        <v>168067.22689075631</v>
      </c>
      <c r="Y88" s="134" t="s">
        <v>85</v>
      </c>
      <c r="Z88" s="138" t="s">
        <v>318</v>
      </c>
      <c r="AA88" s="135" t="s">
        <v>319</v>
      </c>
    </row>
    <row r="89" spans="1:27" s="162" customFormat="1" ht="36" customHeight="1" thickBot="1" x14ac:dyDescent="0.25">
      <c r="A89" s="45">
        <v>61</v>
      </c>
      <c r="B89" s="45" t="s">
        <v>197</v>
      </c>
      <c r="C89" s="45">
        <v>48</v>
      </c>
      <c r="D89" s="72" t="s">
        <v>248</v>
      </c>
      <c r="E89" s="284" t="s">
        <v>199</v>
      </c>
      <c r="F89" s="65"/>
      <c r="G89" s="65">
        <v>4900</v>
      </c>
      <c r="H89" s="65">
        <v>9100</v>
      </c>
      <c r="I89" s="65">
        <v>500</v>
      </c>
      <c r="J89" s="52"/>
      <c r="K89" s="75">
        <v>650</v>
      </c>
      <c r="L89" s="164">
        <v>3700</v>
      </c>
      <c r="M89" s="164"/>
      <c r="N89" s="164"/>
      <c r="O89" s="54">
        <f>F89/1.19</f>
        <v>0</v>
      </c>
      <c r="P89" s="54">
        <f t="shared" ref="P89:W89" si="96">G89/1.19</f>
        <v>4117.6470588235297</v>
      </c>
      <c r="Q89" s="54">
        <f t="shared" si="96"/>
        <v>7647.0588235294117</v>
      </c>
      <c r="R89" s="54">
        <f t="shared" si="96"/>
        <v>420.1680672268908</v>
      </c>
      <c r="S89" s="54">
        <f t="shared" si="96"/>
        <v>0</v>
      </c>
      <c r="T89" s="54">
        <f t="shared" si="96"/>
        <v>546.21848739495806</v>
      </c>
      <c r="U89" s="54">
        <f t="shared" si="96"/>
        <v>3109.2436974789916</v>
      </c>
      <c r="V89" s="54">
        <f t="shared" si="96"/>
        <v>0</v>
      </c>
      <c r="W89" s="54">
        <f t="shared" si="96"/>
        <v>0</v>
      </c>
      <c r="X89" s="54">
        <f t="shared" si="95"/>
        <v>15840.336134453781</v>
      </c>
      <c r="Y89" s="134" t="s">
        <v>85</v>
      </c>
      <c r="Z89" s="138" t="s">
        <v>318</v>
      </c>
      <c r="AA89" s="135" t="s">
        <v>319</v>
      </c>
    </row>
    <row r="90" spans="1:27" s="162" customFormat="1" ht="47.25" customHeight="1" thickBot="1" x14ac:dyDescent="0.25">
      <c r="A90" s="45">
        <v>62</v>
      </c>
      <c r="B90" s="45" t="s">
        <v>197</v>
      </c>
      <c r="C90" s="45">
        <v>49</v>
      </c>
      <c r="D90" s="72" t="s">
        <v>259</v>
      </c>
      <c r="E90" s="146" t="s">
        <v>200</v>
      </c>
      <c r="F90" s="65">
        <v>2000</v>
      </c>
      <c r="G90" s="65">
        <v>2100</v>
      </c>
      <c r="H90" s="65">
        <v>17900</v>
      </c>
      <c r="I90" s="65">
        <v>500</v>
      </c>
      <c r="J90" s="65">
        <v>1000</v>
      </c>
      <c r="K90" s="52">
        <v>350</v>
      </c>
      <c r="L90" s="164">
        <v>300</v>
      </c>
      <c r="M90" s="164"/>
      <c r="N90" s="164"/>
      <c r="O90" s="54">
        <f>F90/1.19</f>
        <v>1680.6722689075632</v>
      </c>
      <c r="P90" s="54">
        <f t="shared" ref="P90:P91" si="97">G90/1.19</f>
        <v>1764.7058823529412</v>
      </c>
      <c r="Q90" s="54">
        <f t="shared" ref="Q90:Q91" si="98">H90/1.19</f>
        <v>15042.01680672269</v>
      </c>
      <c r="R90" s="54">
        <f t="shared" ref="R90:R91" si="99">I90/1.19</f>
        <v>420.1680672268908</v>
      </c>
      <c r="S90" s="54">
        <f t="shared" ref="S90:S91" si="100">J90/1.19</f>
        <v>840.3361344537816</v>
      </c>
      <c r="T90" s="54">
        <f t="shared" ref="T90:T91" si="101">K90/1.19</f>
        <v>294.11764705882354</v>
      </c>
      <c r="U90" s="54">
        <f t="shared" ref="U90:U91" si="102">L90/1.19</f>
        <v>252.10084033613447</v>
      </c>
      <c r="V90" s="54">
        <f t="shared" ref="V90:V91" si="103">M90/1.19</f>
        <v>0</v>
      </c>
      <c r="W90" s="54">
        <f t="shared" ref="W90:W91" si="104">N90/1.19</f>
        <v>0</v>
      </c>
      <c r="X90" s="54">
        <f t="shared" si="95"/>
        <v>20294.117647058825</v>
      </c>
      <c r="Y90" s="134" t="s">
        <v>85</v>
      </c>
      <c r="Z90" s="138" t="s">
        <v>318</v>
      </c>
      <c r="AA90" s="135" t="s">
        <v>319</v>
      </c>
    </row>
    <row r="91" spans="1:27" s="162" customFormat="1" ht="26.45" customHeight="1" thickBot="1" x14ac:dyDescent="0.25">
      <c r="A91" s="216">
        <v>63</v>
      </c>
      <c r="B91" s="45"/>
      <c r="C91" s="45"/>
      <c r="D91" s="163" t="s">
        <v>277</v>
      </c>
      <c r="E91" s="130"/>
      <c r="F91" s="52">
        <f t="shared" ref="F91:L91" si="105">SUM(F88:F90)</f>
        <v>2000</v>
      </c>
      <c r="G91" s="52">
        <f t="shared" si="105"/>
        <v>7000</v>
      </c>
      <c r="H91" s="52">
        <f t="shared" si="105"/>
        <v>27000</v>
      </c>
      <c r="I91" s="164">
        <f t="shared" si="105"/>
        <v>1000</v>
      </c>
      <c r="J91" s="165">
        <f t="shared" si="105"/>
        <v>1000</v>
      </c>
      <c r="K91" s="165">
        <f t="shared" si="105"/>
        <v>1000</v>
      </c>
      <c r="L91" s="164">
        <f t="shared" si="105"/>
        <v>4000</v>
      </c>
      <c r="M91" s="164"/>
      <c r="N91" s="164">
        <f>SUM(N88:N90)</f>
        <v>200000</v>
      </c>
      <c r="O91" s="54">
        <f>F91/1.19</f>
        <v>1680.6722689075632</v>
      </c>
      <c r="P91" s="54">
        <f t="shared" si="97"/>
        <v>5882.3529411764712</v>
      </c>
      <c r="Q91" s="54">
        <f t="shared" si="98"/>
        <v>22689.0756302521</v>
      </c>
      <c r="R91" s="54">
        <f t="shared" si="99"/>
        <v>840.3361344537816</v>
      </c>
      <c r="S91" s="54">
        <f t="shared" si="100"/>
        <v>840.3361344537816</v>
      </c>
      <c r="T91" s="54">
        <f t="shared" si="101"/>
        <v>840.3361344537816</v>
      </c>
      <c r="U91" s="54">
        <f t="shared" si="102"/>
        <v>3361.3445378151264</v>
      </c>
      <c r="V91" s="54">
        <f t="shared" si="103"/>
        <v>0</v>
      </c>
      <c r="W91" s="54">
        <f t="shared" si="104"/>
        <v>168067.22689075631</v>
      </c>
      <c r="X91" s="54">
        <f t="shared" si="95"/>
        <v>204201.68067226891</v>
      </c>
      <c r="Y91" s="134"/>
      <c r="Z91" s="138"/>
      <c r="AA91" s="135"/>
    </row>
    <row r="92" spans="1:27" ht="92.25" customHeight="1" thickBot="1" x14ac:dyDescent="0.25">
      <c r="A92" s="45">
        <v>64</v>
      </c>
      <c r="B92" s="45" t="s">
        <v>201</v>
      </c>
      <c r="C92" s="45">
        <v>50</v>
      </c>
      <c r="D92" s="72" t="s">
        <v>288</v>
      </c>
      <c r="E92" s="130" t="s">
        <v>202</v>
      </c>
      <c r="F92" s="52">
        <v>4000</v>
      </c>
      <c r="G92" s="52">
        <v>10000</v>
      </c>
      <c r="H92" s="74">
        <v>14000</v>
      </c>
      <c r="I92" s="52">
        <v>1000</v>
      </c>
      <c r="J92" s="52">
        <v>1000</v>
      </c>
      <c r="K92" s="52">
        <v>1000</v>
      </c>
      <c r="L92" s="52">
        <v>1000</v>
      </c>
      <c r="M92" s="52"/>
      <c r="N92" s="52"/>
      <c r="O92" s="54">
        <f>F92/1.19</f>
        <v>3361.3445378151264</v>
      </c>
      <c r="P92" s="54">
        <f t="shared" ref="P92:W92" si="106">G92/1.19</f>
        <v>8403.361344537816</v>
      </c>
      <c r="Q92" s="54">
        <f t="shared" si="106"/>
        <v>11764.705882352942</v>
      </c>
      <c r="R92" s="54">
        <f t="shared" si="106"/>
        <v>840.3361344537816</v>
      </c>
      <c r="S92" s="54">
        <f t="shared" si="106"/>
        <v>840.3361344537816</v>
      </c>
      <c r="T92" s="54">
        <f t="shared" si="106"/>
        <v>840.3361344537816</v>
      </c>
      <c r="U92" s="54">
        <f t="shared" si="106"/>
        <v>840.3361344537816</v>
      </c>
      <c r="V92" s="54">
        <f t="shared" si="106"/>
        <v>0</v>
      </c>
      <c r="W92" s="54">
        <f t="shared" si="106"/>
        <v>0</v>
      </c>
      <c r="X92" s="54">
        <f t="shared" si="95"/>
        <v>26890.756302521007</v>
      </c>
      <c r="Y92" s="134" t="s">
        <v>85</v>
      </c>
      <c r="Z92" s="138" t="s">
        <v>318</v>
      </c>
      <c r="AA92" s="135" t="s">
        <v>319</v>
      </c>
    </row>
    <row r="93" spans="1:27" ht="25.15" customHeight="1" thickBot="1" x14ac:dyDescent="0.25">
      <c r="A93" s="45">
        <v>65</v>
      </c>
      <c r="B93" s="45"/>
      <c r="C93" s="45"/>
      <c r="D93" s="97" t="s">
        <v>203</v>
      </c>
      <c r="E93" s="130"/>
      <c r="F93" s="153">
        <f t="shared" ref="F93:L93" si="107">SUM(F92)</f>
        <v>4000</v>
      </c>
      <c r="G93" s="153">
        <f t="shared" si="107"/>
        <v>10000</v>
      </c>
      <c r="H93" s="153">
        <f t="shared" si="107"/>
        <v>14000</v>
      </c>
      <c r="I93" s="153">
        <f t="shared" si="107"/>
        <v>1000</v>
      </c>
      <c r="J93" s="153">
        <f t="shared" si="107"/>
        <v>1000</v>
      </c>
      <c r="K93" s="153">
        <f t="shared" si="107"/>
        <v>1000</v>
      </c>
      <c r="L93" s="52">
        <f t="shared" si="107"/>
        <v>1000</v>
      </c>
      <c r="M93" s="153"/>
      <c r="N93" s="153"/>
      <c r="O93" s="54">
        <f t="shared" ref="O93:W93" si="108">SUM(O92)</f>
        <v>3361.3445378151264</v>
      </c>
      <c r="P93" s="54">
        <f t="shared" si="108"/>
        <v>8403.361344537816</v>
      </c>
      <c r="Q93" s="54">
        <f t="shared" si="108"/>
        <v>11764.705882352942</v>
      </c>
      <c r="R93" s="54">
        <f t="shared" si="108"/>
        <v>840.3361344537816</v>
      </c>
      <c r="S93" s="54">
        <f t="shared" si="108"/>
        <v>840.3361344537816</v>
      </c>
      <c r="T93" s="54">
        <f t="shared" si="108"/>
        <v>840.3361344537816</v>
      </c>
      <c r="U93" s="54">
        <f t="shared" si="108"/>
        <v>840.3361344537816</v>
      </c>
      <c r="V93" s="54">
        <f t="shared" si="108"/>
        <v>0</v>
      </c>
      <c r="W93" s="54">
        <f t="shared" si="108"/>
        <v>0</v>
      </c>
      <c r="X93" s="54">
        <f t="shared" si="95"/>
        <v>26890.756302521007</v>
      </c>
      <c r="Y93" s="139"/>
      <c r="Z93" s="140"/>
      <c r="AA93" s="142"/>
    </row>
    <row r="94" spans="1:27" ht="33.6" customHeight="1" thickBot="1" x14ac:dyDescent="0.25">
      <c r="A94" s="45">
        <v>66</v>
      </c>
      <c r="B94" s="45" t="s">
        <v>204</v>
      </c>
      <c r="C94" s="45">
        <v>51</v>
      </c>
      <c r="D94" s="166" t="s">
        <v>205</v>
      </c>
      <c r="E94" s="214" t="s">
        <v>206</v>
      </c>
      <c r="F94" s="153">
        <v>34000</v>
      </c>
      <c r="G94" s="153"/>
      <c r="H94" s="153"/>
      <c r="I94" s="153"/>
      <c r="J94" s="153"/>
      <c r="K94" s="153"/>
      <c r="L94" s="153">
        <f>SUM(F94:K94)</f>
        <v>34000</v>
      </c>
      <c r="M94" s="153"/>
      <c r="N94" s="153"/>
      <c r="O94" s="54">
        <f>F94/1.19</f>
        <v>28571.428571428572</v>
      </c>
      <c r="P94" s="54">
        <f t="shared" ref="P94:W94" si="109">G94/1.19</f>
        <v>0</v>
      </c>
      <c r="Q94" s="54">
        <f t="shared" si="109"/>
        <v>0</v>
      </c>
      <c r="R94" s="54">
        <f t="shared" si="109"/>
        <v>0</v>
      </c>
      <c r="S94" s="54">
        <f t="shared" si="109"/>
        <v>0</v>
      </c>
      <c r="T94" s="54">
        <f t="shared" si="109"/>
        <v>0</v>
      </c>
      <c r="U94" s="54">
        <f t="shared" si="109"/>
        <v>28571.428571428572</v>
      </c>
      <c r="V94" s="54">
        <f t="shared" si="109"/>
        <v>0</v>
      </c>
      <c r="W94" s="54">
        <f t="shared" si="109"/>
        <v>0</v>
      </c>
      <c r="X94" s="54">
        <f t="shared" si="95"/>
        <v>57142.857142857145</v>
      </c>
      <c r="Y94" s="134" t="s">
        <v>85</v>
      </c>
      <c r="Z94" s="138" t="s">
        <v>318</v>
      </c>
      <c r="AA94" s="135" t="s">
        <v>319</v>
      </c>
    </row>
    <row r="95" spans="1:27" ht="25.15" customHeight="1" thickBot="1" x14ac:dyDescent="0.25">
      <c r="A95" s="216">
        <v>67</v>
      </c>
      <c r="B95" s="45"/>
      <c r="C95" s="45"/>
      <c r="D95" s="97" t="s">
        <v>207</v>
      </c>
      <c r="F95" s="153">
        <f>SUM(F94)</f>
        <v>34000</v>
      </c>
      <c r="G95" s="153"/>
      <c r="H95" s="153"/>
      <c r="I95" s="153"/>
      <c r="J95" s="153"/>
      <c r="K95" s="153"/>
      <c r="L95" s="153">
        <f>SUM(F95:K95)</f>
        <v>34000</v>
      </c>
      <c r="M95" s="153"/>
      <c r="N95" s="153"/>
      <c r="O95" s="54">
        <f t="shared" ref="O95:W95" si="110">SUM(O94)</f>
        <v>28571.428571428572</v>
      </c>
      <c r="P95" s="54">
        <f t="shared" si="110"/>
        <v>0</v>
      </c>
      <c r="Q95" s="54">
        <f t="shared" si="110"/>
        <v>0</v>
      </c>
      <c r="R95" s="54">
        <f t="shared" si="110"/>
        <v>0</v>
      </c>
      <c r="S95" s="54">
        <f t="shared" si="110"/>
        <v>0</v>
      </c>
      <c r="T95" s="54">
        <f t="shared" si="110"/>
        <v>0</v>
      </c>
      <c r="U95" s="54">
        <f t="shared" si="110"/>
        <v>28571.428571428572</v>
      </c>
      <c r="V95" s="54">
        <f t="shared" si="110"/>
        <v>0</v>
      </c>
      <c r="W95" s="54">
        <f t="shared" si="110"/>
        <v>0</v>
      </c>
      <c r="X95" s="54">
        <f t="shared" si="95"/>
        <v>57142.857142857145</v>
      </c>
      <c r="Y95" s="139"/>
      <c r="Z95" s="140"/>
      <c r="AA95" s="142"/>
    </row>
    <row r="96" spans="1:27" ht="33" customHeight="1" thickBot="1" x14ac:dyDescent="0.25">
      <c r="A96" s="45">
        <v>68</v>
      </c>
      <c r="B96" s="45" t="s">
        <v>208</v>
      </c>
      <c r="C96" s="45">
        <v>52</v>
      </c>
      <c r="D96" s="72" t="s">
        <v>209</v>
      </c>
      <c r="E96" s="214" t="s">
        <v>210</v>
      </c>
      <c r="F96" s="153"/>
      <c r="G96" s="153">
        <v>48000</v>
      </c>
      <c r="H96" s="153"/>
      <c r="I96" s="153"/>
      <c r="J96" s="153"/>
      <c r="K96" s="153"/>
      <c r="L96" s="153">
        <f>SUM(G96:K96)</f>
        <v>48000</v>
      </c>
      <c r="M96" s="153"/>
      <c r="N96" s="153"/>
      <c r="O96" s="54">
        <f>F96/1.19</f>
        <v>0</v>
      </c>
      <c r="P96" s="54">
        <f t="shared" ref="P96:W96" si="111">G96/1.19</f>
        <v>40336.134453781517</v>
      </c>
      <c r="Q96" s="54">
        <f t="shared" si="111"/>
        <v>0</v>
      </c>
      <c r="R96" s="54">
        <f t="shared" si="111"/>
        <v>0</v>
      </c>
      <c r="S96" s="54">
        <f t="shared" si="111"/>
        <v>0</v>
      </c>
      <c r="T96" s="54">
        <f t="shared" si="111"/>
        <v>0</v>
      </c>
      <c r="U96" s="54">
        <f t="shared" si="111"/>
        <v>40336.134453781517</v>
      </c>
      <c r="V96" s="54">
        <f t="shared" si="111"/>
        <v>0</v>
      </c>
      <c r="W96" s="54">
        <f t="shared" si="111"/>
        <v>0</v>
      </c>
      <c r="X96" s="54">
        <f t="shared" si="95"/>
        <v>80672.268907563033</v>
      </c>
      <c r="Y96" s="134" t="s">
        <v>85</v>
      </c>
      <c r="Z96" s="138" t="s">
        <v>318</v>
      </c>
      <c r="AA96" s="135" t="s">
        <v>319</v>
      </c>
    </row>
    <row r="97" spans="1:27" ht="33" customHeight="1" thickBot="1" x14ac:dyDescent="0.25">
      <c r="A97" s="45">
        <v>69</v>
      </c>
      <c r="B97" s="45"/>
      <c r="C97" s="45"/>
      <c r="D97" s="72" t="s">
        <v>211</v>
      </c>
      <c r="E97" s="189"/>
      <c r="F97" s="153"/>
      <c r="G97" s="153">
        <f>SUM(G96)</f>
        <v>48000</v>
      </c>
      <c r="H97" s="153"/>
      <c r="I97" s="153"/>
      <c r="J97" s="153"/>
      <c r="K97" s="153"/>
      <c r="L97" s="153">
        <f>SUM(G97:K97)</f>
        <v>48000</v>
      </c>
      <c r="M97" s="153"/>
      <c r="N97" s="153"/>
      <c r="O97" s="54">
        <f t="shared" ref="O97:X97" si="112">SUM(O96)</f>
        <v>0</v>
      </c>
      <c r="P97" s="54">
        <f t="shared" si="112"/>
        <v>40336.134453781517</v>
      </c>
      <c r="Q97" s="54">
        <f t="shared" si="112"/>
        <v>0</v>
      </c>
      <c r="R97" s="54">
        <f t="shared" si="112"/>
        <v>0</v>
      </c>
      <c r="S97" s="54">
        <f t="shared" si="112"/>
        <v>0</v>
      </c>
      <c r="T97" s="54">
        <f t="shared" si="112"/>
        <v>0</v>
      </c>
      <c r="U97" s="54">
        <f t="shared" si="112"/>
        <v>40336.134453781517</v>
      </c>
      <c r="V97" s="54">
        <f t="shared" si="112"/>
        <v>0</v>
      </c>
      <c r="W97" s="54">
        <f t="shared" si="112"/>
        <v>0</v>
      </c>
      <c r="X97" s="54">
        <f t="shared" si="112"/>
        <v>80672.268907563033</v>
      </c>
      <c r="Y97" s="134"/>
      <c r="Z97" s="138"/>
      <c r="AA97" s="135"/>
    </row>
    <row r="98" spans="1:27" ht="84" customHeight="1" thickBot="1" x14ac:dyDescent="0.25">
      <c r="A98" s="45">
        <v>70</v>
      </c>
      <c r="B98" s="41" t="s">
        <v>212</v>
      </c>
      <c r="C98" s="45">
        <v>53</v>
      </c>
      <c r="D98" s="168" t="s">
        <v>264</v>
      </c>
      <c r="E98" s="329" t="s">
        <v>265</v>
      </c>
      <c r="F98" s="52">
        <v>50000</v>
      </c>
      <c r="G98" s="52">
        <v>18000</v>
      </c>
      <c r="H98" s="52">
        <v>25000</v>
      </c>
      <c r="I98" s="52">
        <v>7000</v>
      </c>
      <c r="J98" s="52">
        <v>7000</v>
      </c>
      <c r="K98" s="52">
        <v>19000</v>
      </c>
      <c r="L98" s="52"/>
      <c r="M98" s="52"/>
      <c r="N98" s="52"/>
      <c r="O98" s="54">
        <f>F98/1.19</f>
        <v>42016.806722689078</v>
      </c>
      <c r="P98" s="54">
        <f t="shared" ref="P98:W98" si="113">G98/1.19</f>
        <v>15126.050420168069</v>
      </c>
      <c r="Q98" s="54">
        <f t="shared" si="113"/>
        <v>21008.403361344539</v>
      </c>
      <c r="R98" s="54">
        <f t="shared" si="113"/>
        <v>5882.3529411764712</v>
      </c>
      <c r="S98" s="54">
        <f t="shared" si="113"/>
        <v>5882.3529411764712</v>
      </c>
      <c r="T98" s="54">
        <f t="shared" si="113"/>
        <v>15966.386554621849</v>
      </c>
      <c r="U98" s="54">
        <f t="shared" si="113"/>
        <v>0</v>
      </c>
      <c r="V98" s="54">
        <f t="shared" si="113"/>
        <v>0</v>
      </c>
      <c r="W98" s="54">
        <f t="shared" si="113"/>
        <v>0</v>
      </c>
      <c r="X98" s="54">
        <f t="shared" ref="X98:X105" si="114">SUM(O98:W98)</f>
        <v>105882.35294117648</v>
      </c>
      <c r="Y98" s="134" t="s">
        <v>85</v>
      </c>
      <c r="Z98" s="138" t="s">
        <v>318</v>
      </c>
      <c r="AA98" s="135" t="s">
        <v>319</v>
      </c>
    </row>
    <row r="99" spans="1:27" ht="32.25" customHeight="1" thickBot="1" x14ac:dyDescent="0.25">
      <c r="A99" s="216">
        <v>71</v>
      </c>
      <c r="B99" s="41"/>
      <c r="C99" s="45"/>
      <c r="D99" s="72" t="s">
        <v>213</v>
      </c>
      <c r="E99" s="130"/>
      <c r="F99" s="153">
        <f t="shared" ref="F99:K99" si="115">SUM(F98:F98)</f>
        <v>50000</v>
      </c>
      <c r="G99" s="153">
        <f t="shared" si="115"/>
        <v>18000</v>
      </c>
      <c r="H99" s="153">
        <f t="shared" si="115"/>
        <v>25000</v>
      </c>
      <c r="I99" s="153">
        <f t="shared" si="115"/>
        <v>7000</v>
      </c>
      <c r="J99" s="153">
        <f t="shared" si="115"/>
        <v>7000</v>
      </c>
      <c r="K99" s="52">
        <f t="shared" si="115"/>
        <v>19000</v>
      </c>
      <c r="L99" s="153"/>
      <c r="M99" s="153"/>
      <c r="N99" s="153"/>
      <c r="O99" s="54">
        <f t="shared" ref="O99:W99" si="116">SUM(O98:O98)</f>
        <v>42016.806722689078</v>
      </c>
      <c r="P99" s="54">
        <f t="shared" si="116"/>
        <v>15126.050420168069</v>
      </c>
      <c r="Q99" s="54">
        <f t="shared" si="116"/>
        <v>21008.403361344539</v>
      </c>
      <c r="R99" s="54">
        <f t="shared" si="116"/>
        <v>5882.3529411764712</v>
      </c>
      <c r="S99" s="54">
        <f t="shared" si="116"/>
        <v>5882.3529411764712</v>
      </c>
      <c r="T99" s="54">
        <f t="shared" si="116"/>
        <v>15966.386554621849</v>
      </c>
      <c r="U99" s="54">
        <f t="shared" si="116"/>
        <v>0</v>
      </c>
      <c r="V99" s="54">
        <f t="shared" si="116"/>
        <v>0</v>
      </c>
      <c r="W99" s="54">
        <f t="shared" si="116"/>
        <v>0</v>
      </c>
      <c r="X99" s="54">
        <f t="shared" si="114"/>
        <v>105882.35294117648</v>
      </c>
      <c r="Y99" s="134"/>
      <c r="Z99" s="138"/>
      <c r="AA99" s="135"/>
    </row>
    <row r="100" spans="1:27" ht="22.5" customHeight="1" thickBot="1" x14ac:dyDescent="0.25">
      <c r="A100" s="45">
        <v>72</v>
      </c>
      <c r="B100" s="77"/>
      <c r="C100" s="45"/>
      <c r="D100" s="72" t="s">
        <v>214</v>
      </c>
      <c r="E100" s="130"/>
      <c r="F100" s="153">
        <f t="shared" ref="F100:K100" si="117">SUM(F99)</f>
        <v>50000</v>
      </c>
      <c r="G100" s="326">
        <f t="shared" si="117"/>
        <v>18000</v>
      </c>
      <c r="H100" s="326">
        <f t="shared" si="117"/>
        <v>25000</v>
      </c>
      <c r="I100" s="326">
        <f t="shared" si="117"/>
        <v>7000</v>
      </c>
      <c r="J100" s="326">
        <f t="shared" si="117"/>
        <v>7000</v>
      </c>
      <c r="K100" s="150">
        <f t="shared" si="117"/>
        <v>19000</v>
      </c>
      <c r="L100" s="150"/>
      <c r="M100" s="150"/>
      <c r="N100" s="150"/>
      <c r="O100" s="54">
        <f t="shared" ref="O100:W100" si="118">SUM(O99)</f>
        <v>42016.806722689078</v>
      </c>
      <c r="P100" s="54">
        <f t="shared" si="118"/>
        <v>15126.050420168069</v>
      </c>
      <c r="Q100" s="54">
        <f t="shared" si="118"/>
        <v>21008.403361344539</v>
      </c>
      <c r="R100" s="54">
        <f t="shared" si="118"/>
        <v>5882.3529411764712</v>
      </c>
      <c r="S100" s="54">
        <f t="shared" si="118"/>
        <v>5882.3529411764712</v>
      </c>
      <c r="T100" s="54">
        <f t="shared" si="118"/>
        <v>15966.386554621849</v>
      </c>
      <c r="U100" s="54">
        <f t="shared" si="118"/>
        <v>0</v>
      </c>
      <c r="V100" s="54">
        <f t="shared" si="118"/>
        <v>0</v>
      </c>
      <c r="W100" s="54">
        <f t="shared" si="118"/>
        <v>0</v>
      </c>
      <c r="X100" s="54">
        <f t="shared" si="114"/>
        <v>105882.35294117648</v>
      </c>
      <c r="Y100" s="139"/>
      <c r="Z100" s="137"/>
      <c r="AA100" s="142"/>
    </row>
    <row r="101" spans="1:27" ht="33.75" customHeight="1" thickBot="1" x14ac:dyDescent="0.25">
      <c r="A101" s="45">
        <v>73</v>
      </c>
      <c r="B101" s="45" t="s">
        <v>215</v>
      </c>
      <c r="C101" s="45">
        <v>54</v>
      </c>
      <c r="D101" s="72" t="s">
        <v>216</v>
      </c>
      <c r="E101" s="314" t="s">
        <v>378</v>
      </c>
      <c r="F101" s="52">
        <v>35000</v>
      </c>
      <c r="G101" s="52"/>
      <c r="H101" s="52">
        <v>8000</v>
      </c>
      <c r="I101" s="52"/>
      <c r="J101" s="52"/>
      <c r="K101" s="52"/>
      <c r="L101" s="52"/>
      <c r="M101" s="52"/>
      <c r="N101" s="52"/>
      <c r="O101" s="54">
        <f>F101/1.19</f>
        <v>29411.764705882353</v>
      </c>
      <c r="P101" s="54">
        <f t="shared" ref="P101:W102" si="119">G101/1.19</f>
        <v>0</v>
      </c>
      <c r="Q101" s="54">
        <f t="shared" si="119"/>
        <v>6722.6890756302528</v>
      </c>
      <c r="R101" s="54">
        <f t="shared" si="119"/>
        <v>0</v>
      </c>
      <c r="S101" s="54">
        <f t="shared" si="119"/>
        <v>0</v>
      </c>
      <c r="T101" s="54">
        <f t="shared" si="119"/>
        <v>0</v>
      </c>
      <c r="U101" s="54">
        <f t="shared" si="119"/>
        <v>0</v>
      </c>
      <c r="V101" s="54">
        <f t="shared" si="119"/>
        <v>0</v>
      </c>
      <c r="W101" s="54">
        <f t="shared" si="119"/>
        <v>0</v>
      </c>
      <c r="X101" s="54">
        <f t="shared" si="114"/>
        <v>36134.45378151261</v>
      </c>
      <c r="Y101" s="134" t="s">
        <v>85</v>
      </c>
      <c r="Z101" s="142" t="s">
        <v>321</v>
      </c>
      <c r="AA101" s="135" t="s">
        <v>379</v>
      </c>
    </row>
    <row r="102" spans="1:27" ht="33.75" customHeight="1" thickBot="1" x14ac:dyDescent="0.25">
      <c r="A102" s="45">
        <v>74</v>
      </c>
      <c r="B102" s="45" t="s">
        <v>215</v>
      </c>
      <c r="C102" s="45">
        <v>55</v>
      </c>
      <c r="D102" s="72" t="s">
        <v>377</v>
      </c>
      <c r="E102" s="283" t="s">
        <v>378</v>
      </c>
      <c r="F102" s="52">
        <v>10000</v>
      </c>
      <c r="G102" s="52"/>
      <c r="H102" s="52">
        <v>0</v>
      </c>
      <c r="I102" s="52"/>
      <c r="J102" s="52"/>
      <c r="K102" s="52"/>
      <c r="L102" s="52"/>
      <c r="M102" s="52"/>
      <c r="N102" s="52"/>
      <c r="O102" s="54">
        <f>F102/1.19</f>
        <v>8403.361344537816</v>
      </c>
      <c r="P102" s="54">
        <f t="shared" si="119"/>
        <v>0</v>
      </c>
      <c r="Q102" s="54">
        <f t="shared" si="119"/>
        <v>0</v>
      </c>
      <c r="R102" s="54">
        <f t="shared" si="119"/>
        <v>0</v>
      </c>
      <c r="S102" s="54">
        <f t="shared" si="119"/>
        <v>0</v>
      </c>
      <c r="T102" s="54">
        <f t="shared" si="119"/>
        <v>0</v>
      </c>
      <c r="U102" s="54">
        <f t="shared" si="119"/>
        <v>0</v>
      </c>
      <c r="V102" s="54">
        <f t="shared" si="119"/>
        <v>0</v>
      </c>
      <c r="W102" s="54">
        <f t="shared" si="119"/>
        <v>0</v>
      </c>
      <c r="X102" s="54">
        <f t="shared" si="114"/>
        <v>8403.361344537816</v>
      </c>
      <c r="Y102" s="134" t="s">
        <v>85</v>
      </c>
      <c r="Z102" s="142" t="s">
        <v>321</v>
      </c>
      <c r="AA102" s="135" t="s">
        <v>379</v>
      </c>
    </row>
    <row r="103" spans="1:27" ht="31.5" customHeight="1" thickBot="1" x14ac:dyDescent="0.25">
      <c r="A103" s="45">
        <v>75</v>
      </c>
      <c r="B103" s="77"/>
      <c r="C103" s="45"/>
      <c r="D103" s="72" t="s">
        <v>217</v>
      </c>
      <c r="E103" s="130"/>
      <c r="F103" s="52">
        <f>SUM(F101:F102)</f>
        <v>45000</v>
      </c>
      <c r="G103" s="52"/>
      <c r="H103" s="52">
        <f>SUM(H101:H102)</f>
        <v>8000</v>
      </c>
      <c r="I103" s="52"/>
      <c r="J103" s="52"/>
      <c r="K103" s="52"/>
      <c r="L103" s="52"/>
      <c r="M103" s="52"/>
      <c r="N103" s="52"/>
      <c r="O103" s="54">
        <f t="shared" ref="O103:W103" si="120">SUM(O101:O102)</f>
        <v>37815.126050420171</v>
      </c>
      <c r="P103" s="54">
        <f t="shared" si="120"/>
        <v>0</v>
      </c>
      <c r="Q103" s="54">
        <f t="shared" si="120"/>
        <v>6722.6890756302528</v>
      </c>
      <c r="R103" s="54">
        <f t="shared" si="120"/>
        <v>0</v>
      </c>
      <c r="S103" s="54">
        <f t="shared" si="120"/>
        <v>0</v>
      </c>
      <c r="T103" s="54">
        <f t="shared" si="120"/>
        <v>0</v>
      </c>
      <c r="U103" s="54">
        <f t="shared" si="120"/>
        <v>0</v>
      </c>
      <c r="V103" s="54">
        <f t="shared" si="120"/>
        <v>0</v>
      </c>
      <c r="W103" s="54">
        <f t="shared" si="120"/>
        <v>0</v>
      </c>
      <c r="X103" s="54">
        <f t="shared" si="114"/>
        <v>44537.815126050424</v>
      </c>
      <c r="Y103" s="134"/>
      <c r="Z103" s="138"/>
      <c r="AA103" s="135"/>
    </row>
    <row r="104" spans="1:27" ht="33" customHeight="1" thickBot="1" x14ac:dyDescent="0.25">
      <c r="A104" s="216">
        <v>76</v>
      </c>
      <c r="B104" s="169" t="s">
        <v>218</v>
      </c>
      <c r="C104" s="52">
        <v>56</v>
      </c>
      <c r="D104" s="168" t="s">
        <v>219</v>
      </c>
      <c r="E104" s="146" t="s">
        <v>220</v>
      </c>
      <c r="F104" s="52">
        <v>55000</v>
      </c>
      <c r="G104" s="52"/>
      <c r="H104" s="52"/>
      <c r="I104" s="52"/>
      <c r="J104" s="52"/>
      <c r="K104" s="52"/>
      <c r="L104" s="52"/>
      <c r="M104" s="52"/>
      <c r="N104" s="52"/>
      <c r="O104" s="54">
        <f>F104/1.19</f>
        <v>46218.487394957985</v>
      </c>
      <c r="P104" s="54">
        <f t="shared" ref="P104:W105" si="121">G104/1.19</f>
        <v>0</v>
      </c>
      <c r="Q104" s="54">
        <f t="shared" si="121"/>
        <v>0</v>
      </c>
      <c r="R104" s="54">
        <f t="shared" si="121"/>
        <v>0</v>
      </c>
      <c r="S104" s="54">
        <f t="shared" si="121"/>
        <v>0</v>
      </c>
      <c r="T104" s="54">
        <f t="shared" si="121"/>
        <v>0</v>
      </c>
      <c r="U104" s="54">
        <f t="shared" si="121"/>
        <v>0</v>
      </c>
      <c r="V104" s="54">
        <f t="shared" si="121"/>
        <v>0</v>
      </c>
      <c r="W104" s="54">
        <f t="shared" si="121"/>
        <v>0</v>
      </c>
      <c r="X104" s="54">
        <f t="shared" si="114"/>
        <v>46218.487394957985</v>
      </c>
      <c r="Y104" s="134" t="s">
        <v>85</v>
      </c>
      <c r="Z104" s="143" t="s">
        <v>321</v>
      </c>
      <c r="AA104" s="135" t="s">
        <v>379</v>
      </c>
    </row>
    <row r="105" spans="1:27" ht="31.5" customHeight="1" thickBot="1" x14ac:dyDescent="0.25">
      <c r="A105" s="45">
        <v>77</v>
      </c>
      <c r="B105" s="74" t="s">
        <v>221</v>
      </c>
      <c r="C105" s="52">
        <v>57</v>
      </c>
      <c r="D105" s="168" t="s">
        <v>222</v>
      </c>
      <c r="E105" s="146" t="s">
        <v>223</v>
      </c>
      <c r="F105" s="52">
        <v>163000</v>
      </c>
      <c r="G105" s="52"/>
      <c r="H105" s="52"/>
      <c r="I105" s="52"/>
      <c r="J105" s="52"/>
      <c r="K105" s="52"/>
      <c r="L105" s="52"/>
      <c r="M105" s="52"/>
      <c r="N105" s="52"/>
      <c r="O105" s="54">
        <f>F105/1.19</f>
        <v>136974.78991596639</v>
      </c>
      <c r="P105" s="54">
        <f t="shared" si="121"/>
        <v>0</v>
      </c>
      <c r="Q105" s="54">
        <f t="shared" si="121"/>
        <v>0</v>
      </c>
      <c r="R105" s="54">
        <f t="shared" si="121"/>
        <v>0</v>
      </c>
      <c r="S105" s="54">
        <f t="shared" si="121"/>
        <v>0</v>
      </c>
      <c r="T105" s="54">
        <f t="shared" si="121"/>
        <v>0</v>
      </c>
      <c r="U105" s="54">
        <f t="shared" si="121"/>
        <v>0</v>
      </c>
      <c r="V105" s="54">
        <f t="shared" si="121"/>
        <v>0</v>
      </c>
      <c r="W105" s="54">
        <f t="shared" si="121"/>
        <v>0</v>
      </c>
      <c r="X105" s="54">
        <f t="shared" si="114"/>
        <v>136974.78991596639</v>
      </c>
      <c r="Y105" s="134" t="s">
        <v>85</v>
      </c>
      <c r="Z105" s="143" t="s">
        <v>314</v>
      </c>
      <c r="AA105" s="143" t="s">
        <v>326</v>
      </c>
    </row>
    <row r="106" spans="1:27" ht="33.75" customHeight="1" thickBot="1" x14ac:dyDescent="0.25">
      <c r="A106" s="291">
        <v>78</v>
      </c>
      <c r="B106" s="41"/>
      <c r="C106" s="45"/>
      <c r="D106" s="72" t="s">
        <v>224</v>
      </c>
      <c r="E106" s="130"/>
      <c r="F106" s="170"/>
      <c r="G106" s="150"/>
      <c r="H106" s="150"/>
      <c r="I106" s="150"/>
      <c r="J106" s="150"/>
      <c r="K106" s="150"/>
      <c r="L106" s="150"/>
      <c r="M106" s="150"/>
      <c r="N106" s="150"/>
      <c r="O106" s="54"/>
      <c r="P106" s="54"/>
      <c r="Q106" s="54"/>
      <c r="R106" s="54"/>
      <c r="S106" s="54"/>
      <c r="T106" s="54"/>
      <c r="U106" s="54"/>
      <c r="V106" s="54"/>
      <c r="W106" s="54"/>
      <c r="X106" s="54"/>
      <c r="Y106" s="139"/>
      <c r="Z106" s="171"/>
      <c r="AA106" s="172"/>
    </row>
    <row r="107" spans="1:27" ht="37.5" customHeight="1" thickBot="1" x14ac:dyDescent="0.25">
      <c r="A107" s="45">
        <v>79</v>
      </c>
      <c r="B107" s="74" t="s">
        <v>50</v>
      </c>
      <c r="C107" s="52">
        <v>58</v>
      </c>
      <c r="D107" s="168" t="s">
        <v>225</v>
      </c>
      <c r="E107" s="146" t="s">
        <v>220</v>
      </c>
      <c r="F107" s="52">
        <v>36000</v>
      </c>
      <c r="G107" s="52"/>
      <c r="H107" s="52"/>
      <c r="I107" s="52">
        <v>15000</v>
      </c>
      <c r="J107" s="52">
        <v>8000</v>
      </c>
      <c r="K107" s="52">
        <v>34000</v>
      </c>
      <c r="L107" s="52"/>
      <c r="M107" s="52"/>
      <c r="N107" s="52"/>
      <c r="O107" s="54">
        <f>F107/1.19</f>
        <v>30252.100840336137</v>
      </c>
      <c r="P107" s="54">
        <f t="shared" ref="P107:W107" si="122">G107/1.19</f>
        <v>0</v>
      </c>
      <c r="Q107" s="54">
        <f t="shared" si="122"/>
        <v>0</v>
      </c>
      <c r="R107" s="54">
        <f t="shared" si="122"/>
        <v>12605.042016806723</v>
      </c>
      <c r="S107" s="54">
        <f t="shared" si="122"/>
        <v>6722.6890756302528</v>
      </c>
      <c r="T107" s="54">
        <f t="shared" si="122"/>
        <v>28571.428571428572</v>
      </c>
      <c r="U107" s="54">
        <f t="shared" si="122"/>
        <v>0</v>
      </c>
      <c r="V107" s="54">
        <f t="shared" si="122"/>
        <v>0</v>
      </c>
      <c r="W107" s="54">
        <f t="shared" si="122"/>
        <v>0</v>
      </c>
      <c r="X107" s="54">
        <f t="shared" ref="X107:X129" si="123">SUM(O107:W107)</f>
        <v>78151.260504201695</v>
      </c>
      <c r="Y107" s="134" t="s">
        <v>85</v>
      </c>
      <c r="Z107" s="143" t="s">
        <v>314</v>
      </c>
      <c r="AA107" s="143" t="s">
        <v>326</v>
      </c>
    </row>
    <row r="108" spans="1:27" ht="37.5" customHeight="1" thickBot="1" x14ac:dyDescent="0.25">
      <c r="A108" s="308">
        <v>80</v>
      </c>
      <c r="B108" s="41" t="s">
        <v>50</v>
      </c>
      <c r="C108" s="52">
        <v>59</v>
      </c>
      <c r="D108" s="168" t="s">
        <v>395</v>
      </c>
      <c r="E108" s="146" t="s">
        <v>397</v>
      </c>
      <c r="F108" s="52"/>
      <c r="G108" s="52"/>
      <c r="H108" s="52"/>
      <c r="I108" s="52">
        <v>15000</v>
      </c>
      <c r="J108" s="52"/>
      <c r="K108" s="52"/>
      <c r="L108" s="52"/>
      <c r="M108" s="52"/>
      <c r="N108" s="52"/>
      <c r="O108" s="54">
        <f t="shared" ref="O108:O113" si="124">F108/1.19</f>
        <v>0</v>
      </c>
      <c r="P108" s="54">
        <f t="shared" ref="P108:P114" si="125">G108/1.19</f>
        <v>0</v>
      </c>
      <c r="Q108" s="54">
        <f t="shared" ref="Q108:Q114" si="126">H108/1.19</f>
        <v>0</v>
      </c>
      <c r="R108" s="54">
        <f t="shared" ref="R108:R114" si="127">I108/1.19</f>
        <v>12605.042016806723</v>
      </c>
      <c r="S108" s="54">
        <f t="shared" ref="S108:S114" si="128">J108/1.19</f>
        <v>0</v>
      </c>
      <c r="T108" s="54">
        <f t="shared" ref="T108:T114" si="129">K108/1.19</f>
        <v>0</v>
      </c>
      <c r="U108" s="54">
        <f t="shared" ref="U108:U114" si="130">L108/1.19</f>
        <v>0</v>
      </c>
      <c r="V108" s="54">
        <f t="shared" ref="V108:V114" si="131">M108/1.19</f>
        <v>0</v>
      </c>
      <c r="W108" s="54">
        <f t="shared" ref="W108:W114" si="132">N108/1.19</f>
        <v>0</v>
      </c>
      <c r="X108" s="54">
        <f t="shared" si="123"/>
        <v>12605.042016806723</v>
      </c>
      <c r="Y108" s="134" t="s">
        <v>85</v>
      </c>
      <c r="Z108" s="143" t="s">
        <v>314</v>
      </c>
      <c r="AA108" s="143" t="s">
        <v>326</v>
      </c>
    </row>
    <row r="109" spans="1:27" ht="37.5" customHeight="1" thickBot="1" x14ac:dyDescent="0.25">
      <c r="A109" s="308">
        <v>81</v>
      </c>
      <c r="B109" s="41" t="s">
        <v>50</v>
      </c>
      <c r="C109" s="52">
        <v>60</v>
      </c>
      <c r="D109" s="168" t="s">
        <v>396</v>
      </c>
      <c r="E109" s="146" t="s">
        <v>282</v>
      </c>
      <c r="F109" s="52"/>
      <c r="G109" s="52"/>
      <c r="H109" s="52"/>
      <c r="I109" s="52">
        <v>24000</v>
      </c>
      <c r="J109" s="52"/>
      <c r="K109" s="52"/>
      <c r="L109" s="52"/>
      <c r="M109" s="52"/>
      <c r="N109" s="52"/>
      <c r="O109" s="54">
        <f t="shared" si="124"/>
        <v>0</v>
      </c>
      <c r="P109" s="54">
        <f t="shared" si="125"/>
        <v>0</v>
      </c>
      <c r="Q109" s="54">
        <f t="shared" si="126"/>
        <v>0</v>
      </c>
      <c r="R109" s="54">
        <f t="shared" si="127"/>
        <v>20168.067226890758</v>
      </c>
      <c r="S109" s="54">
        <f t="shared" si="128"/>
        <v>0</v>
      </c>
      <c r="T109" s="54">
        <f t="shared" si="129"/>
        <v>0</v>
      </c>
      <c r="U109" s="54">
        <f t="shared" si="130"/>
        <v>0</v>
      </c>
      <c r="V109" s="54">
        <f t="shared" si="131"/>
        <v>0</v>
      </c>
      <c r="W109" s="54">
        <f t="shared" si="132"/>
        <v>0</v>
      </c>
      <c r="X109" s="54">
        <f t="shared" si="123"/>
        <v>20168.067226890758</v>
      </c>
      <c r="Y109" s="134" t="s">
        <v>85</v>
      </c>
      <c r="Z109" s="143" t="s">
        <v>314</v>
      </c>
      <c r="AA109" s="143" t="s">
        <v>326</v>
      </c>
    </row>
    <row r="110" spans="1:27" ht="30.75" customHeight="1" thickBot="1" x14ac:dyDescent="0.25">
      <c r="A110" s="291">
        <v>82</v>
      </c>
      <c r="B110" s="74" t="s">
        <v>50</v>
      </c>
      <c r="C110" s="52">
        <v>61</v>
      </c>
      <c r="D110" s="168" t="s">
        <v>228</v>
      </c>
      <c r="E110" s="146" t="s">
        <v>229</v>
      </c>
      <c r="F110" s="303">
        <v>3000</v>
      </c>
      <c r="G110" s="52"/>
      <c r="H110" s="52"/>
      <c r="I110" s="52"/>
      <c r="J110" s="52"/>
      <c r="K110" s="52"/>
      <c r="L110" s="52"/>
      <c r="M110" s="52"/>
      <c r="N110" s="52"/>
      <c r="O110" s="54">
        <f t="shared" si="124"/>
        <v>2521.0084033613448</v>
      </c>
      <c r="P110" s="54">
        <f t="shared" si="125"/>
        <v>0</v>
      </c>
      <c r="Q110" s="54">
        <f t="shared" si="126"/>
        <v>0</v>
      </c>
      <c r="R110" s="54">
        <f t="shared" si="127"/>
        <v>0</v>
      </c>
      <c r="S110" s="54">
        <f t="shared" si="128"/>
        <v>0</v>
      </c>
      <c r="T110" s="54">
        <f t="shared" si="129"/>
        <v>0</v>
      </c>
      <c r="U110" s="54">
        <f t="shared" si="130"/>
        <v>0</v>
      </c>
      <c r="V110" s="54">
        <f t="shared" si="131"/>
        <v>0</v>
      </c>
      <c r="W110" s="54">
        <f t="shared" si="132"/>
        <v>0</v>
      </c>
      <c r="X110" s="54">
        <f t="shared" si="123"/>
        <v>2521.0084033613448</v>
      </c>
      <c r="Y110" s="134" t="s">
        <v>85</v>
      </c>
      <c r="Z110" s="143" t="s">
        <v>321</v>
      </c>
      <c r="AA110" s="132" t="s">
        <v>379</v>
      </c>
    </row>
    <row r="111" spans="1:27" ht="67.5" customHeight="1" thickBot="1" x14ac:dyDescent="0.25">
      <c r="A111" s="45">
        <v>83</v>
      </c>
      <c r="B111" s="74" t="s">
        <v>50</v>
      </c>
      <c r="C111" s="52">
        <v>62</v>
      </c>
      <c r="D111" s="168" t="s">
        <v>398</v>
      </c>
      <c r="E111" s="146" t="s">
        <v>230</v>
      </c>
      <c r="F111" s="52"/>
      <c r="G111" s="52"/>
      <c r="H111" s="52"/>
      <c r="I111" s="52"/>
      <c r="J111" s="52">
        <v>13000</v>
      </c>
      <c r="K111" s="52"/>
      <c r="L111" s="52"/>
      <c r="M111" s="52"/>
      <c r="N111" s="52"/>
      <c r="O111" s="54">
        <f t="shared" si="124"/>
        <v>0</v>
      </c>
      <c r="P111" s="54">
        <f t="shared" si="125"/>
        <v>0</v>
      </c>
      <c r="Q111" s="54">
        <f t="shared" si="126"/>
        <v>0</v>
      </c>
      <c r="R111" s="54">
        <f t="shared" si="127"/>
        <v>0</v>
      </c>
      <c r="S111" s="54">
        <f t="shared" si="128"/>
        <v>10924.36974789916</v>
      </c>
      <c r="T111" s="54">
        <f t="shared" si="129"/>
        <v>0</v>
      </c>
      <c r="U111" s="54">
        <f t="shared" si="130"/>
        <v>0</v>
      </c>
      <c r="V111" s="54">
        <f t="shared" si="131"/>
        <v>0</v>
      </c>
      <c r="W111" s="54">
        <f t="shared" si="132"/>
        <v>0</v>
      </c>
      <c r="X111" s="54">
        <f t="shared" si="123"/>
        <v>10924.36974789916</v>
      </c>
      <c r="Y111" s="134" t="s">
        <v>85</v>
      </c>
      <c r="Z111" s="143" t="s">
        <v>314</v>
      </c>
      <c r="AA111" s="203" t="s">
        <v>326</v>
      </c>
    </row>
    <row r="112" spans="1:27" ht="106.5" customHeight="1" thickBot="1" x14ac:dyDescent="0.25">
      <c r="A112" s="45">
        <v>84</v>
      </c>
      <c r="B112" s="74" t="s">
        <v>50</v>
      </c>
      <c r="C112" s="52">
        <v>63</v>
      </c>
      <c r="D112" s="168" t="s">
        <v>393</v>
      </c>
      <c r="E112" s="146" t="s">
        <v>60</v>
      </c>
      <c r="F112" s="52"/>
      <c r="G112" s="52"/>
      <c r="H112" s="52">
        <v>2000</v>
      </c>
      <c r="I112" s="52"/>
      <c r="J112" s="52"/>
      <c r="K112" s="52"/>
      <c r="L112" s="52"/>
      <c r="M112" s="52"/>
      <c r="N112" s="52"/>
      <c r="O112" s="54">
        <f t="shared" si="124"/>
        <v>0</v>
      </c>
      <c r="P112" s="54">
        <f t="shared" si="125"/>
        <v>0</v>
      </c>
      <c r="Q112" s="54">
        <f t="shared" si="126"/>
        <v>1680.6722689075632</v>
      </c>
      <c r="R112" s="54">
        <f t="shared" si="127"/>
        <v>0</v>
      </c>
      <c r="S112" s="54">
        <f t="shared" si="128"/>
        <v>0</v>
      </c>
      <c r="T112" s="54">
        <f t="shared" si="129"/>
        <v>0</v>
      </c>
      <c r="U112" s="54">
        <f t="shared" si="130"/>
        <v>0</v>
      </c>
      <c r="V112" s="54">
        <f t="shared" si="131"/>
        <v>0</v>
      </c>
      <c r="W112" s="54">
        <f t="shared" si="132"/>
        <v>0</v>
      </c>
      <c r="X112" s="54">
        <f t="shared" si="123"/>
        <v>1680.6722689075632</v>
      </c>
      <c r="Y112" s="134" t="s">
        <v>85</v>
      </c>
      <c r="Z112" s="173" t="s">
        <v>321</v>
      </c>
      <c r="AA112" s="132" t="s">
        <v>379</v>
      </c>
    </row>
    <row r="113" spans="1:27" ht="41.25" customHeight="1" thickBot="1" x14ac:dyDescent="0.25">
      <c r="A113" s="301">
        <v>85</v>
      </c>
      <c r="B113" s="74" t="s">
        <v>50</v>
      </c>
      <c r="C113" s="52">
        <v>64</v>
      </c>
      <c r="D113" s="168" t="s">
        <v>308</v>
      </c>
      <c r="E113" s="205" t="s">
        <v>309</v>
      </c>
      <c r="F113" s="52"/>
      <c r="G113" s="52"/>
      <c r="H113" s="52"/>
      <c r="I113" s="52"/>
      <c r="J113" s="52"/>
      <c r="K113" s="52"/>
      <c r="L113" s="52"/>
      <c r="M113" s="52"/>
      <c r="N113" s="52"/>
      <c r="O113" s="54">
        <f t="shared" si="124"/>
        <v>0</v>
      </c>
      <c r="P113" s="54">
        <f t="shared" si="125"/>
        <v>0</v>
      </c>
      <c r="Q113" s="54">
        <f t="shared" si="126"/>
        <v>0</v>
      </c>
      <c r="R113" s="54">
        <f t="shared" si="127"/>
        <v>0</v>
      </c>
      <c r="S113" s="54">
        <f t="shared" si="128"/>
        <v>0</v>
      </c>
      <c r="T113" s="54">
        <f t="shared" si="129"/>
        <v>0</v>
      </c>
      <c r="U113" s="54">
        <f t="shared" si="130"/>
        <v>0</v>
      </c>
      <c r="V113" s="54">
        <f t="shared" si="131"/>
        <v>0</v>
      </c>
      <c r="W113" s="54">
        <f t="shared" si="132"/>
        <v>0</v>
      </c>
      <c r="X113" s="54">
        <f t="shared" si="123"/>
        <v>0</v>
      </c>
      <c r="Y113" s="134" t="s">
        <v>85</v>
      </c>
      <c r="Z113" s="203" t="s">
        <v>321</v>
      </c>
      <c r="AA113" s="132" t="s">
        <v>316</v>
      </c>
    </row>
    <row r="114" spans="1:27" ht="50.45" customHeight="1" thickBot="1" x14ac:dyDescent="0.25">
      <c r="A114" s="304">
        <v>86</v>
      </c>
      <c r="B114" s="41" t="s">
        <v>50</v>
      </c>
      <c r="C114" s="45">
        <v>65</v>
      </c>
      <c r="D114" s="72" t="s">
        <v>231</v>
      </c>
      <c r="E114" s="214" t="s">
        <v>232</v>
      </c>
      <c r="F114" s="52">
        <v>10000</v>
      </c>
      <c r="G114" s="52"/>
      <c r="H114" s="52"/>
      <c r="I114" s="52"/>
      <c r="J114" s="52"/>
      <c r="K114" s="52"/>
      <c r="L114" s="52"/>
      <c r="M114" s="52"/>
      <c r="N114" s="52"/>
      <c r="O114" s="54">
        <f>F114/1.19</f>
        <v>8403.361344537816</v>
      </c>
      <c r="P114" s="54">
        <f t="shared" si="125"/>
        <v>0</v>
      </c>
      <c r="Q114" s="54">
        <f t="shared" si="126"/>
        <v>0</v>
      </c>
      <c r="R114" s="54">
        <f t="shared" si="127"/>
        <v>0</v>
      </c>
      <c r="S114" s="54">
        <f t="shared" si="128"/>
        <v>0</v>
      </c>
      <c r="T114" s="54">
        <f t="shared" si="129"/>
        <v>0</v>
      </c>
      <c r="U114" s="54">
        <f t="shared" si="130"/>
        <v>0</v>
      </c>
      <c r="V114" s="54">
        <f t="shared" si="131"/>
        <v>0</v>
      </c>
      <c r="W114" s="54">
        <f t="shared" si="132"/>
        <v>0</v>
      </c>
      <c r="X114" s="54">
        <f t="shared" si="123"/>
        <v>8403.361344537816</v>
      </c>
      <c r="Y114" s="134" t="s">
        <v>85</v>
      </c>
      <c r="Z114" s="143" t="s">
        <v>314</v>
      </c>
      <c r="AA114" s="143" t="s">
        <v>403</v>
      </c>
    </row>
    <row r="115" spans="1:27" ht="50.45" customHeight="1" thickBot="1" x14ac:dyDescent="0.25">
      <c r="A115" s="45">
        <v>87</v>
      </c>
      <c r="B115" s="41" t="s">
        <v>50</v>
      </c>
      <c r="C115" s="45">
        <v>66</v>
      </c>
      <c r="D115" s="72" t="s">
        <v>233</v>
      </c>
      <c r="E115" s="214" t="s">
        <v>234</v>
      </c>
      <c r="F115" s="52">
        <v>30000</v>
      </c>
      <c r="G115" s="52"/>
      <c r="H115" s="52"/>
      <c r="I115" s="52"/>
      <c r="J115" s="52"/>
      <c r="K115" s="52"/>
      <c r="L115" s="52"/>
      <c r="M115" s="52"/>
      <c r="N115" s="52"/>
      <c r="O115" s="54">
        <f t="shared" ref="O115:O116" si="133">F115/1.19</f>
        <v>25210.084033613446</v>
      </c>
      <c r="P115" s="54">
        <f t="shared" ref="P115:P116" si="134">G115/1.19</f>
        <v>0</v>
      </c>
      <c r="Q115" s="54">
        <f t="shared" ref="Q115:Q116" si="135">H115/1.19</f>
        <v>0</v>
      </c>
      <c r="R115" s="54">
        <f t="shared" ref="R115:R116" si="136">I115/1.19</f>
        <v>0</v>
      </c>
      <c r="S115" s="54">
        <f t="shared" ref="S115:S116" si="137">J115/1.19</f>
        <v>0</v>
      </c>
      <c r="T115" s="54">
        <f t="shared" ref="T115:T116" si="138">K115/1.19</f>
        <v>0</v>
      </c>
      <c r="U115" s="54">
        <f t="shared" ref="U115:U116" si="139">L115/1.19</f>
        <v>0</v>
      </c>
      <c r="V115" s="54">
        <f t="shared" ref="V115:V116" si="140">M115/1.19</f>
        <v>0</v>
      </c>
      <c r="W115" s="54">
        <f t="shared" ref="W115:W116" si="141">N115/1.19</f>
        <v>0</v>
      </c>
      <c r="X115" s="54">
        <f t="shared" si="123"/>
        <v>25210.084033613446</v>
      </c>
      <c r="Y115" s="134" t="s">
        <v>85</v>
      </c>
      <c r="Z115" s="143" t="s">
        <v>314</v>
      </c>
      <c r="AA115" s="143" t="s">
        <v>326</v>
      </c>
    </row>
    <row r="116" spans="1:27" ht="174" customHeight="1" thickBot="1" x14ac:dyDescent="0.25">
      <c r="A116" s="304">
        <v>88</v>
      </c>
      <c r="B116" s="41" t="s">
        <v>50</v>
      </c>
      <c r="C116" s="45">
        <v>67</v>
      </c>
      <c r="D116" s="151" t="s">
        <v>311</v>
      </c>
      <c r="E116" s="295" t="s">
        <v>380</v>
      </c>
      <c r="F116" s="52">
        <v>0</v>
      </c>
      <c r="G116" s="52"/>
      <c r="H116" s="52"/>
      <c r="I116" s="52"/>
      <c r="J116" s="52"/>
      <c r="K116" s="52"/>
      <c r="L116" s="52"/>
      <c r="M116" s="52"/>
      <c r="N116" s="52"/>
      <c r="O116" s="54">
        <f t="shared" si="133"/>
        <v>0</v>
      </c>
      <c r="P116" s="54">
        <f t="shared" si="134"/>
        <v>0</v>
      </c>
      <c r="Q116" s="54">
        <f t="shared" si="135"/>
        <v>0</v>
      </c>
      <c r="R116" s="54">
        <f t="shared" si="136"/>
        <v>0</v>
      </c>
      <c r="S116" s="54">
        <f t="shared" si="137"/>
        <v>0</v>
      </c>
      <c r="T116" s="54">
        <f t="shared" si="138"/>
        <v>0</v>
      </c>
      <c r="U116" s="54">
        <f t="shared" si="139"/>
        <v>0</v>
      </c>
      <c r="V116" s="54">
        <f t="shared" si="140"/>
        <v>0</v>
      </c>
      <c r="W116" s="54">
        <f t="shared" si="141"/>
        <v>0</v>
      </c>
      <c r="X116" s="54">
        <f t="shared" si="123"/>
        <v>0</v>
      </c>
      <c r="Y116" s="134" t="s">
        <v>85</v>
      </c>
      <c r="Z116" s="143" t="s">
        <v>314</v>
      </c>
      <c r="AA116" s="143" t="s">
        <v>326</v>
      </c>
    </row>
    <row r="117" spans="1:27" ht="237.75" customHeight="1" thickBot="1" x14ac:dyDescent="0.25">
      <c r="A117" s="308">
        <v>89</v>
      </c>
      <c r="B117" s="41" t="s">
        <v>50</v>
      </c>
      <c r="C117" s="45">
        <v>68</v>
      </c>
      <c r="D117" s="155" t="s">
        <v>386</v>
      </c>
      <c r="E117" s="130" t="s">
        <v>175</v>
      </c>
      <c r="F117" s="52">
        <v>27000</v>
      </c>
      <c r="G117" s="52"/>
      <c r="H117" s="52"/>
      <c r="I117" s="52"/>
      <c r="J117" s="52"/>
      <c r="K117" s="52"/>
      <c r="L117" s="52"/>
      <c r="M117" s="52"/>
      <c r="N117" s="52"/>
      <c r="O117" s="54">
        <f t="shared" ref="O117:O129" si="142">F117/1.19</f>
        <v>22689.0756302521</v>
      </c>
      <c r="P117" s="54">
        <f t="shared" ref="P117:P129" si="143">G117/1.19</f>
        <v>0</v>
      </c>
      <c r="Q117" s="54">
        <f t="shared" ref="Q117:Q129" si="144">H117/1.19</f>
        <v>0</v>
      </c>
      <c r="R117" s="54">
        <f t="shared" ref="R117:R129" si="145">I117/1.19</f>
        <v>0</v>
      </c>
      <c r="S117" s="54">
        <f t="shared" ref="S117:S129" si="146">J117/1.19</f>
        <v>0</v>
      </c>
      <c r="T117" s="54">
        <f t="shared" ref="T117:T129" si="147">K117/1.19</f>
        <v>0</v>
      </c>
      <c r="U117" s="54">
        <f t="shared" ref="U117:U129" si="148">L117/1.19</f>
        <v>0</v>
      </c>
      <c r="V117" s="54">
        <f t="shared" ref="V117:V129" si="149">M117/1.19</f>
        <v>0</v>
      </c>
      <c r="W117" s="54">
        <f t="shared" ref="W117:W129" si="150">N117/1.19</f>
        <v>0</v>
      </c>
      <c r="X117" s="54">
        <f t="shared" si="123"/>
        <v>22689.0756302521</v>
      </c>
      <c r="Y117" s="134" t="s">
        <v>85</v>
      </c>
      <c r="Z117" s="143" t="s">
        <v>314</v>
      </c>
      <c r="AA117" s="143" t="s">
        <v>326</v>
      </c>
    </row>
    <row r="118" spans="1:27" ht="53.25" customHeight="1" thickBot="1" x14ac:dyDescent="0.25">
      <c r="A118" s="308">
        <v>90</v>
      </c>
      <c r="B118" s="41" t="s">
        <v>50</v>
      </c>
      <c r="C118" s="45">
        <v>69</v>
      </c>
      <c r="D118" s="155" t="s">
        <v>381</v>
      </c>
      <c r="E118" s="130" t="s">
        <v>177</v>
      </c>
      <c r="F118" s="52">
        <v>5000</v>
      </c>
      <c r="G118" s="52"/>
      <c r="H118" s="52"/>
      <c r="I118" s="52"/>
      <c r="J118" s="52"/>
      <c r="K118" s="52"/>
      <c r="L118" s="52"/>
      <c r="M118" s="52"/>
      <c r="N118" s="52"/>
      <c r="O118" s="54">
        <f t="shared" si="142"/>
        <v>4201.680672268908</v>
      </c>
      <c r="P118" s="54">
        <f t="shared" si="143"/>
        <v>0</v>
      </c>
      <c r="Q118" s="54">
        <f t="shared" si="144"/>
        <v>0</v>
      </c>
      <c r="R118" s="54">
        <f t="shared" si="145"/>
        <v>0</v>
      </c>
      <c r="S118" s="54">
        <f t="shared" si="146"/>
        <v>0</v>
      </c>
      <c r="T118" s="54">
        <f t="shared" si="147"/>
        <v>0</v>
      </c>
      <c r="U118" s="54">
        <f t="shared" si="148"/>
        <v>0</v>
      </c>
      <c r="V118" s="54">
        <f t="shared" si="149"/>
        <v>0</v>
      </c>
      <c r="W118" s="54">
        <f t="shared" si="150"/>
        <v>0</v>
      </c>
      <c r="X118" s="54">
        <f t="shared" si="123"/>
        <v>4201.680672268908</v>
      </c>
      <c r="Y118" s="134" t="s">
        <v>85</v>
      </c>
      <c r="Z118" s="143" t="s">
        <v>402</v>
      </c>
      <c r="AA118" s="143" t="s">
        <v>402</v>
      </c>
    </row>
    <row r="119" spans="1:27" ht="64.5" customHeight="1" thickBot="1" x14ac:dyDescent="0.25">
      <c r="A119" s="308">
        <v>91</v>
      </c>
      <c r="B119" s="41" t="s">
        <v>50</v>
      </c>
      <c r="C119" s="45">
        <v>70</v>
      </c>
      <c r="D119" s="155" t="s">
        <v>382</v>
      </c>
      <c r="E119" s="130" t="s">
        <v>408</v>
      </c>
      <c r="F119" s="52">
        <v>5000</v>
      </c>
      <c r="G119" s="52"/>
      <c r="H119" s="52"/>
      <c r="I119" s="52"/>
      <c r="J119" s="52"/>
      <c r="K119" s="52"/>
      <c r="L119" s="52"/>
      <c r="M119" s="52"/>
      <c r="N119" s="52"/>
      <c r="O119" s="54">
        <f t="shared" si="142"/>
        <v>4201.680672268908</v>
      </c>
      <c r="P119" s="54">
        <f t="shared" si="143"/>
        <v>0</v>
      </c>
      <c r="Q119" s="54">
        <f t="shared" si="144"/>
        <v>0</v>
      </c>
      <c r="R119" s="54">
        <f t="shared" si="145"/>
        <v>0</v>
      </c>
      <c r="S119" s="54">
        <f t="shared" si="146"/>
        <v>0</v>
      </c>
      <c r="T119" s="54">
        <f t="shared" si="147"/>
        <v>0</v>
      </c>
      <c r="U119" s="54">
        <f t="shared" si="148"/>
        <v>0</v>
      </c>
      <c r="V119" s="54">
        <f t="shared" si="149"/>
        <v>0</v>
      </c>
      <c r="W119" s="54">
        <f t="shared" si="150"/>
        <v>0</v>
      </c>
      <c r="X119" s="54">
        <f t="shared" si="123"/>
        <v>4201.680672268908</v>
      </c>
      <c r="Y119" s="134" t="s">
        <v>85</v>
      </c>
      <c r="Z119" s="143" t="s">
        <v>321</v>
      </c>
      <c r="AA119" s="143" t="s">
        <v>316</v>
      </c>
    </row>
    <row r="120" spans="1:27" ht="53.25" customHeight="1" thickBot="1" x14ac:dyDescent="0.25">
      <c r="A120" s="308">
        <v>92</v>
      </c>
      <c r="B120" s="41" t="s">
        <v>50</v>
      </c>
      <c r="C120" s="45">
        <v>71</v>
      </c>
      <c r="D120" s="155" t="s">
        <v>383</v>
      </c>
      <c r="E120" s="130" t="s">
        <v>407</v>
      </c>
      <c r="F120" s="52">
        <v>8000</v>
      </c>
      <c r="G120" s="52"/>
      <c r="H120" s="52"/>
      <c r="I120" s="52"/>
      <c r="J120" s="52"/>
      <c r="K120" s="52"/>
      <c r="L120" s="52"/>
      <c r="M120" s="52"/>
      <c r="N120" s="52"/>
      <c r="O120" s="54">
        <f t="shared" si="142"/>
        <v>6722.6890756302528</v>
      </c>
      <c r="P120" s="54">
        <f t="shared" si="143"/>
        <v>0</v>
      </c>
      <c r="Q120" s="54">
        <f t="shared" si="144"/>
        <v>0</v>
      </c>
      <c r="R120" s="54">
        <f t="shared" si="145"/>
        <v>0</v>
      </c>
      <c r="S120" s="54">
        <f t="shared" si="146"/>
        <v>0</v>
      </c>
      <c r="T120" s="54">
        <f t="shared" si="147"/>
        <v>0</v>
      </c>
      <c r="U120" s="54">
        <f t="shared" si="148"/>
        <v>0</v>
      </c>
      <c r="V120" s="54">
        <f t="shared" si="149"/>
        <v>0</v>
      </c>
      <c r="W120" s="54">
        <f t="shared" si="150"/>
        <v>0</v>
      </c>
      <c r="X120" s="54">
        <f t="shared" si="123"/>
        <v>6722.6890756302528</v>
      </c>
      <c r="Y120" s="134" t="s">
        <v>85</v>
      </c>
      <c r="Z120" s="143" t="s">
        <v>314</v>
      </c>
      <c r="AA120" s="143" t="s">
        <v>326</v>
      </c>
    </row>
    <row r="121" spans="1:27" ht="53.25" customHeight="1" thickBot="1" x14ac:dyDescent="0.25">
      <c r="A121" s="308">
        <v>93</v>
      </c>
      <c r="B121" s="41" t="s">
        <v>50</v>
      </c>
      <c r="C121" s="45">
        <v>72</v>
      </c>
      <c r="D121" s="155" t="s">
        <v>384</v>
      </c>
      <c r="E121" s="130" t="s">
        <v>406</v>
      </c>
      <c r="F121" s="52">
        <v>10000</v>
      </c>
      <c r="G121" s="52"/>
      <c r="H121" s="52"/>
      <c r="I121" s="52"/>
      <c r="J121" s="52"/>
      <c r="K121" s="52"/>
      <c r="L121" s="52"/>
      <c r="M121" s="52"/>
      <c r="N121" s="52"/>
      <c r="O121" s="54">
        <f t="shared" si="142"/>
        <v>8403.361344537816</v>
      </c>
      <c r="P121" s="54">
        <f t="shared" si="143"/>
        <v>0</v>
      </c>
      <c r="Q121" s="54">
        <f t="shared" si="144"/>
        <v>0</v>
      </c>
      <c r="R121" s="54">
        <f t="shared" si="145"/>
        <v>0</v>
      </c>
      <c r="S121" s="54">
        <f t="shared" si="146"/>
        <v>0</v>
      </c>
      <c r="T121" s="54">
        <f t="shared" si="147"/>
        <v>0</v>
      </c>
      <c r="U121" s="54">
        <f t="shared" si="148"/>
        <v>0</v>
      </c>
      <c r="V121" s="54">
        <f t="shared" si="149"/>
        <v>0</v>
      </c>
      <c r="W121" s="54">
        <f t="shared" si="150"/>
        <v>0</v>
      </c>
      <c r="X121" s="54">
        <f t="shared" si="123"/>
        <v>8403.361344537816</v>
      </c>
      <c r="Y121" s="134" t="s">
        <v>85</v>
      </c>
      <c r="Z121" s="143" t="s">
        <v>314</v>
      </c>
      <c r="AA121" s="143" t="s">
        <v>326</v>
      </c>
    </row>
    <row r="122" spans="1:27" ht="60.75" customHeight="1" thickBot="1" x14ac:dyDescent="0.25">
      <c r="A122" s="308">
        <v>94</v>
      </c>
      <c r="B122" s="41" t="s">
        <v>50</v>
      </c>
      <c r="C122" s="45">
        <v>73</v>
      </c>
      <c r="D122" s="147" t="s">
        <v>385</v>
      </c>
      <c r="E122" s="130" t="s">
        <v>406</v>
      </c>
      <c r="F122" s="52">
        <v>20000</v>
      </c>
      <c r="G122" s="52"/>
      <c r="H122" s="52"/>
      <c r="I122" s="52"/>
      <c r="J122" s="52"/>
      <c r="K122" s="52"/>
      <c r="L122" s="52"/>
      <c r="M122" s="52"/>
      <c r="N122" s="52"/>
      <c r="O122" s="54">
        <f t="shared" si="142"/>
        <v>16806.722689075632</v>
      </c>
      <c r="P122" s="54">
        <f t="shared" si="143"/>
        <v>0</v>
      </c>
      <c r="Q122" s="54">
        <f t="shared" si="144"/>
        <v>0</v>
      </c>
      <c r="R122" s="54">
        <f t="shared" si="145"/>
        <v>0</v>
      </c>
      <c r="S122" s="54">
        <f t="shared" si="146"/>
        <v>0</v>
      </c>
      <c r="T122" s="54">
        <f t="shared" si="147"/>
        <v>0</v>
      </c>
      <c r="U122" s="54">
        <f t="shared" si="148"/>
        <v>0</v>
      </c>
      <c r="V122" s="54">
        <f t="shared" si="149"/>
        <v>0</v>
      </c>
      <c r="W122" s="54">
        <f t="shared" si="150"/>
        <v>0</v>
      </c>
      <c r="X122" s="54">
        <f t="shared" si="123"/>
        <v>16806.722689075632</v>
      </c>
      <c r="Y122" s="134" t="s">
        <v>85</v>
      </c>
      <c r="Z122" s="143" t="s">
        <v>314</v>
      </c>
      <c r="AA122" s="143" t="s">
        <v>326</v>
      </c>
    </row>
    <row r="123" spans="1:27" ht="49.5" customHeight="1" thickBot="1" x14ac:dyDescent="0.25">
      <c r="A123" s="308">
        <v>95</v>
      </c>
      <c r="B123" s="41" t="s">
        <v>50</v>
      </c>
      <c r="C123" s="45">
        <v>74</v>
      </c>
      <c r="D123" s="188" t="s">
        <v>387</v>
      </c>
      <c r="E123" s="189" t="s">
        <v>185</v>
      </c>
      <c r="F123" s="52">
        <v>15000</v>
      </c>
      <c r="G123" s="52"/>
      <c r="H123" s="52"/>
      <c r="I123" s="52"/>
      <c r="J123" s="52"/>
      <c r="K123" s="52"/>
      <c r="L123" s="52"/>
      <c r="M123" s="52"/>
      <c r="N123" s="52"/>
      <c r="O123" s="54">
        <f t="shared" si="142"/>
        <v>12605.042016806723</v>
      </c>
      <c r="P123" s="54">
        <f t="shared" si="143"/>
        <v>0</v>
      </c>
      <c r="Q123" s="54">
        <f t="shared" si="144"/>
        <v>0</v>
      </c>
      <c r="R123" s="54">
        <f t="shared" si="145"/>
        <v>0</v>
      </c>
      <c r="S123" s="54">
        <f t="shared" si="146"/>
        <v>0</v>
      </c>
      <c r="T123" s="54">
        <f t="shared" si="147"/>
        <v>0</v>
      </c>
      <c r="U123" s="54">
        <f t="shared" si="148"/>
        <v>0</v>
      </c>
      <c r="V123" s="54">
        <f t="shared" si="149"/>
        <v>0</v>
      </c>
      <c r="W123" s="54">
        <f t="shared" si="150"/>
        <v>0</v>
      </c>
      <c r="X123" s="54">
        <f t="shared" si="123"/>
        <v>12605.042016806723</v>
      </c>
      <c r="Y123" s="134" t="s">
        <v>85</v>
      </c>
      <c r="Z123" s="143" t="s">
        <v>314</v>
      </c>
      <c r="AA123" s="143" t="s">
        <v>326</v>
      </c>
    </row>
    <row r="124" spans="1:27" ht="42" customHeight="1" thickBot="1" x14ac:dyDescent="0.25">
      <c r="A124" s="308">
        <v>96</v>
      </c>
      <c r="B124" s="41" t="s">
        <v>50</v>
      </c>
      <c r="C124" s="45">
        <v>75</v>
      </c>
      <c r="D124" s="147" t="s">
        <v>388</v>
      </c>
      <c r="E124" s="130" t="s">
        <v>405</v>
      </c>
      <c r="F124" s="52">
        <v>24000</v>
      </c>
      <c r="G124" s="52"/>
      <c r="H124" s="52"/>
      <c r="I124" s="52"/>
      <c r="J124" s="52"/>
      <c r="K124" s="52"/>
      <c r="L124" s="52"/>
      <c r="M124" s="52"/>
      <c r="N124" s="52"/>
      <c r="O124" s="54">
        <f t="shared" si="142"/>
        <v>20168.067226890758</v>
      </c>
      <c r="P124" s="54">
        <f t="shared" si="143"/>
        <v>0</v>
      </c>
      <c r="Q124" s="54">
        <f t="shared" si="144"/>
        <v>0</v>
      </c>
      <c r="R124" s="54">
        <f t="shared" si="145"/>
        <v>0</v>
      </c>
      <c r="S124" s="54">
        <f t="shared" si="146"/>
        <v>0</v>
      </c>
      <c r="T124" s="54">
        <f t="shared" si="147"/>
        <v>0</v>
      </c>
      <c r="U124" s="54">
        <f t="shared" si="148"/>
        <v>0</v>
      </c>
      <c r="V124" s="54">
        <f t="shared" si="149"/>
        <v>0</v>
      </c>
      <c r="W124" s="54">
        <f t="shared" si="150"/>
        <v>0</v>
      </c>
      <c r="X124" s="54">
        <f t="shared" si="123"/>
        <v>20168.067226890758</v>
      </c>
      <c r="Y124" s="134" t="s">
        <v>85</v>
      </c>
      <c r="Z124" s="143" t="s">
        <v>314</v>
      </c>
      <c r="AA124" s="143" t="s">
        <v>326</v>
      </c>
    </row>
    <row r="125" spans="1:27" ht="60.75" customHeight="1" thickBot="1" x14ac:dyDescent="0.25">
      <c r="A125" s="308">
        <v>97</v>
      </c>
      <c r="B125" s="41" t="s">
        <v>50</v>
      </c>
      <c r="C125" s="45">
        <v>76</v>
      </c>
      <c r="D125" s="72" t="s">
        <v>389</v>
      </c>
      <c r="E125" s="189" t="s">
        <v>183</v>
      </c>
      <c r="F125" s="52">
        <v>5000</v>
      </c>
      <c r="G125" s="52"/>
      <c r="H125" s="52"/>
      <c r="I125" s="52"/>
      <c r="J125" s="52"/>
      <c r="K125" s="52"/>
      <c r="L125" s="52"/>
      <c r="M125" s="52"/>
      <c r="N125" s="52"/>
      <c r="O125" s="54">
        <f t="shared" si="142"/>
        <v>4201.680672268908</v>
      </c>
      <c r="P125" s="54">
        <f t="shared" si="143"/>
        <v>0</v>
      </c>
      <c r="Q125" s="54">
        <f t="shared" si="144"/>
        <v>0</v>
      </c>
      <c r="R125" s="54">
        <f t="shared" si="145"/>
        <v>0</v>
      </c>
      <c r="S125" s="54">
        <f t="shared" si="146"/>
        <v>0</v>
      </c>
      <c r="T125" s="54">
        <f t="shared" si="147"/>
        <v>0</v>
      </c>
      <c r="U125" s="54">
        <f t="shared" si="148"/>
        <v>0</v>
      </c>
      <c r="V125" s="54">
        <f t="shared" si="149"/>
        <v>0</v>
      </c>
      <c r="W125" s="54">
        <f t="shared" si="150"/>
        <v>0</v>
      </c>
      <c r="X125" s="54">
        <f t="shared" si="123"/>
        <v>4201.680672268908</v>
      </c>
      <c r="Y125" s="134" t="s">
        <v>85</v>
      </c>
      <c r="Z125" s="143" t="s">
        <v>314</v>
      </c>
      <c r="AA125" s="143" t="s">
        <v>326</v>
      </c>
    </row>
    <row r="126" spans="1:27" ht="39.75" customHeight="1" thickBot="1" x14ac:dyDescent="0.25">
      <c r="A126" s="308">
        <v>98</v>
      </c>
      <c r="B126" s="41" t="s">
        <v>50</v>
      </c>
      <c r="C126" s="45">
        <v>77</v>
      </c>
      <c r="D126" s="168" t="s">
        <v>226</v>
      </c>
      <c r="E126" s="146" t="s">
        <v>227</v>
      </c>
      <c r="F126" s="52">
        <v>7000</v>
      </c>
      <c r="G126" s="52"/>
      <c r="H126" s="52"/>
      <c r="I126" s="52"/>
      <c r="J126" s="52"/>
      <c r="K126" s="52"/>
      <c r="L126" s="52"/>
      <c r="M126" s="52"/>
      <c r="N126" s="52"/>
      <c r="O126" s="54">
        <f t="shared" si="142"/>
        <v>5882.3529411764712</v>
      </c>
      <c r="P126" s="54">
        <f t="shared" si="143"/>
        <v>0</v>
      </c>
      <c r="Q126" s="54">
        <f t="shared" si="144"/>
        <v>0</v>
      </c>
      <c r="R126" s="54">
        <f t="shared" si="145"/>
        <v>0</v>
      </c>
      <c r="S126" s="54">
        <f t="shared" si="146"/>
        <v>0</v>
      </c>
      <c r="T126" s="54">
        <f t="shared" si="147"/>
        <v>0</v>
      </c>
      <c r="U126" s="54">
        <f t="shared" si="148"/>
        <v>0</v>
      </c>
      <c r="V126" s="54">
        <f t="shared" si="149"/>
        <v>0</v>
      </c>
      <c r="W126" s="54">
        <f t="shared" si="150"/>
        <v>0</v>
      </c>
      <c r="X126" s="54">
        <f t="shared" si="123"/>
        <v>5882.3529411764712</v>
      </c>
      <c r="Y126" s="134" t="s">
        <v>85</v>
      </c>
      <c r="Z126" s="143" t="s">
        <v>314</v>
      </c>
      <c r="AA126" s="143" t="s">
        <v>326</v>
      </c>
    </row>
    <row r="127" spans="1:27" ht="37.5" customHeight="1" thickBot="1" x14ac:dyDescent="0.25">
      <c r="A127" s="308">
        <v>99</v>
      </c>
      <c r="B127" s="41" t="s">
        <v>50</v>
      </c>
      <c r="C127" s="45">
        <v>78</v>
      </c>
      <c r="D127" s="72" t="s">
        <v>390</v>
      </c>
      <c r="E127" s="215" t="s">
        <v>280</v>
      </c>
      <c r="F127" s="52">
        <v>10000</v>
      </c>
      <c r="G127" s="52"/>
      <c r="H127" s="52"/>
      <c r="I127" s="52"/>
      <c r="J127" s="52"/>
      <c r="K127" s="52"/>
      <c r="L127" s="52"/>
      <c r="M127" s="52"/>
      <c r="N127" s="52"/>
      <c r="O127" s="54">
        <f t="shared" si="142"/>
        <v>8403.361344537816</v>
      </c>
      <c r="P127" s="54">
        <f t="shared" si="143"/>
        <v>0</v>
      </c>
      <c r="Q127" s="54">
        <f t="shared" si="144"/>
        <v>0</v>
      </c>
      <c r="R127" s="54">
        <f t="shared" si="145"/>
        <v>0</v>
      </c>
      <c r="S127" s="54">
        <f t="shared" si="146"/>
        <v>0</v>
      </c>
      <c r="T127" s="54">
        <f t="shared" si="147"/>
        <v>0</v>
      </c>
      <c r="U127" s="54">
        <f t="shared" si="148"/>
        <v>0</v>
      </c>
      <c r="V127" s="54">
        <f t="shared" si="149"/>
        <v>0</v>
      </c>
      <c r="W127" s="54">
        <f t="shared" si="150"/>
        <v>0</v>
      </c>
      <c r="X127" s="54">
        <f t="shared" si="123"/>
        <v>8403.361344537816</v>
      </c>
      <c r="Y127" s="134" t="s">
        <v>85</v>
      </c>
      <c r="Z127" s="143" t="s">
        <v>314</v>
      </c>
      <c r="AA127" s="143" t="s">
        <v>326</v>
      </c>
    </row>
    <row r="128" spans="1:27" ht="36" customHeight="1" thickBot="1" x14ac:dyDescent="0.25">
      <c r="A128" s="308">
        <v>100</v>
      </c>
      <c r="B128" s="41" t="s">
        <v>50</v>
      </c>
      <c r="C128" s="45">
        <v>79</v>
      </c>
      <c r="D128" s="147" t="s">
        <v>391</v>
      </c>
      <c r="E128" s="130" t="s">
        <v>404</v>
      </c>
      <c r="F128" s="52">
        <v>3000</v>
      </c>
      <c r="G128" s="52"/>
      <c r="H128" s="52"/>
      <c r="I128" s="52"/>
      <c r="J128" s="52"/>
      <c r="K128" s="52"/>
      <c r="L128" s="52"/>
      <c r="M128" s="52"/>
      <c r="N128" s="52"/>
      <c r="O128" s="54">
        <f t="shared" si="142"/>
        <v>2521.0084033613448</v>
      </c>
      <c r="P128" s="54">
        <f t="shared" si="143"/>
        <v>0</v>
      </c>
      <c r="Q128" s="54">
        <f t="shared" si="144"/>
        <v>0</v>
      </c>
      <c r="R128" s="54">
        <f t="shared" si="145"/>
        <v>0</v>
      </c>
      <c r="S128" s="54">
        <f t="shared" si="146"/>
        <v>0</v>
      </c>
      <c r="T128" s="54">
        <f t="shared" si="147"/>
        <v>0</v>
      </c>
      <c r="U128" s="54">
        <f t="shared" si="148"/>
        <v>0</v>
      </c>
      <c r="V128" s="54">
        <f t="shared" si="149"/>
        <v>0</v>
      </c>
      <c r="W128" s="54">
        <f t="shared" si="150"/>
        <v>0</v>
      </c>
      <c r="X128" s="54">
        <f t="shared" si="123"/>
        <v>2521.0084033613448</v>
      </c>
      <c r="Y128" s="134" t="s">
        <v>85</v>
      </c>
      <c r="Z128" s="143" t="s">
        <v>314</v>
      </c>
      <c r="AA128" s="143" t="s">
        <v>326</v>
      </c>
    </row>
    <row r="129" spans="1:30" ht="28.5" customHeight="1" thickBot="1" x14ac:dyDescent="0.25">
      <c r="A129" s="45">
        <v>101</v>
      </c>
      <c r="B129" s="41"/>
      <c r="C129" s="45"/>
      <c r="D129" s="97" t="s">
        <v>235</v>
      </c>
      <c r="E129" s="130"/>
      <c r="F129" s="52">
        <f>SUM(F107:F128)</f>
        <v>218000</v>
      </c>
      <c r="G129" s="52"/>
      <c r="H129" s="52">
        <f>SUM(H107:H128)</f>
        <v>2000</v>
      </c>
      <c r="I129" s="52">
        <f>SUM(I107:I128)</f>
        <v>54000</v>
      </c>
      <c r="J129" s="52">
        <f>SUM(J107:J128)</f>
        <v>21000</v>
      </c>
      <c r="K129" s="52">
        <f>SUM(K107:K128)</f>
        <v>34000</v>
      </c>
      <c r="L129" s="52"/>
      <c r="M129" s="52"/>
      <c r="N129" s="52"/>
      <c r="O129" s="54">
        <f t="shared" si="142"/>
        <v>183193.27731092437</v>
      </c>
      <c r="P129" s="54">
        <f t="shared" si="143"/>
        <v>0</v>
      </c>
      <c r="Q129" s="54">
        <f t="shared" si="144"/>
        <v>1680.6722689075632</v>
      </c>
      <c r="R129" s="54">
        <f t="shared" si="145"/>
        <v>45378.151260504201</v>
      </c>
      <c r="S129" s="54">
        <f t="shared" si="146"/>
        <v>17647.058823529413</v>
      </c>
      <c r="T129" s="54">
        <f t="shared" si="147"/>
        <v>28571.428571428572</v>
      </c>
      <c r="U129" s="54">
        <f t="shared" si="148"/>
        <v>0</v>
      </c>
      <c r="V129" s="54">
        <f t="shared" si="149"/>
        <v>0</v>
      </c>
      <c r="W129" s="54">
        <f t="shared" si="150"/>
        <v>0</v>
      </c>
      <c r="X129" s="54">
        <f t="shared" si="123"/>
        <v>276470.58823529416</v>
      </c>
      <c r="Y129" s="134"/>
      <c r="Z129" s="143"/>
      <c r="AA129" s="143"/>
    </row>
    <row r="130" spans="1:30" ht="28.5" customHeight="1" thickBot="1" x14ac:dyDescent="0.25">
      <c r="A130" s="45">
        <v>102</v>
      </c>
      <c r="B130" s="41"/>
      <c r="C130" s="45"/>
      <c r="D130" s="72" t="s">
        <v>236</v>
      </c>
      <c r="E130" s="130"/>
      <c r="F130" s="52"/>
      <c r="G130" s="52"/>
      <c r="H130" s="52"/>
      <c r="I130" s="52"/>
      <c r="J130" s="52"/>
      <c r="K130" s="52"/>
      <c r="L130" s="52"/>
      <c r="M130" s="52"/>
      <c r="N130" s="52"/>
      <c r="O130" s="54">
        <f>O28+O30+O32+O35+O39+O43+O83+O85+O87+O91+O93+O95+O97+O99+O103+O104+O105+O129</f>
        <v>2183123.81466348</v>
      </c>
      <c r="P130" s="54">
        <f t="shared" ref="P130:X130" si="151">P28+P30+P32+P35+P39+P43+P83+P85+P87+P91+P93+P95+P97+P99+P103+P104+P105+P129</f>
        <v>354267.21147174464</v>
      </c>
      <c r="Q130" s="54">
        <f t="shared" si="151"/>
        <v>1069616.8375607124</v>
      </c>
      <c r="R130" s="54">
        <f t="shared" si="151"/>
        <v>106876.87919204379</v>
      </c>
      <c r="S130" s="54">
        <f t="shared" si="151"/>
        <v>100316.08973864777</v>
      </c>
      <c r="T130" s="54">
        <f t="shared" si="151"/>
        <v>120630.63757613138</v>
      </c>
      <c r="U130" s="54">
        <f t="shared" si="151"/>
        <v>132857.91380772495</v>
      </c>
      <c r="V130" s="54">
        <f t="shared" si="151"/>
        <v>0</v>
      </c>
      <c r="W130" s="54">
        <f t="shared" si="151"/>
        <v>278158.97001002234</v>
      </c>
      <c r="X130" s="54">
        <f t="shared" si="151"/>
        <v>4345848.3540205071</v>
      </c>
      <c r="Y130" s="139"/>
      <c r="Z130" s="137"/>
      <c r="AA130" s="133"/>
    </row>
    <row r="131" spans="1:30" ht="25.5" customHeight="1" thickBot="1" x14ac:dyDescent="0.25">
      <c r="A131" s="304">
        <v>103</v>
      </c>
      <c r="B131" s="41"/>
      <c r="C131" s="45"/>
      <c r="D131" s="72" t="s">
        <v>237</v>
      </c>
      <c r="E131" s="130"/>
      <c r="F131" s="52"/>
      <c r="G131" s="150"/>
      <c r="H131" s="150"/>
      <c r="I131" s="150"/>
      <c r="J131" s="150"/>
      <c r="K131" s="150"/>
      <c r="L131" s="150"/>
      <c r="M131" s="174"/>
      <c r="N131" s="150"/>
      <c r="O131" s="217"/>
      <c r="P131" s="108"/>
      <c r="Q131" s="217"/>
      <c r="R131" s="108"/>
      <c r="S131" s="217"/>
      <c r="T131" s="108"/>
      <c r="U131" s="217"/>
      <c r="V131" s="108"/>
      <c r="W131" s="108"/>
      <c r="X131" s="54"/>
      <c r="Y131" s="139"/>
      <c r="Z131" s="137"/>
      <c r="AA131" s="133"/>
    </row>
    <row r="132" spans="1:30" ht="98.25" customHeight="1" thickBot="1" x14ac:dyDescent="0.25">
      <c r="A132" s="45">
        <v>104</v>
      </c>
      <c r="B132" s="45" t="s">
        <v>57</v>
      </c>
      <c r="C132" s="45">
        <v>80</v>
      </c>
      <c r="D132" s="72" t="s">
        <v>240</v>
      </c>
      <c r="E132" s="214"/>
      <c r="F132" s="52">
        <v>32399.78</v>
      </c>
      <c r="G132" s="150"/>
      <c r="H132" s="150"/>
      <c r="I132" s="150"/>
      <c r="J132" s="150"/>
      <c r="K132" s="150"/>
      <c r="L132" s="150"/>
      <c r="M132" s="150"/>
      <c r="N132" s="150"/>
      <c r="O132" s="54">
        <f>F132/1.19</f>
        <v>27226.705882352941</v>
      </c>
      <c r="P132" s="54">
        <f t="shared" ref="P132:W132" si="152">G132/1.19</f>
        <v>0</v>
      </c>
      <c r="Q132" s="54">
        <f t="shared" si="152"/>
        <v>0</v>
      </c>
      <c r="R132" s="54">
        <f t="shared" si="152"/>
        <v>0</v>
      </c>
      <c r="S132" s="54">
        <f t="shared" si="152"/>
        <v>0</v>
      </c>
      <c r="T132" s="54">
        <f t="shared" si="152"/>
        <v>0</v>
      </c>
      <c r="U132" s="54">
        <f t="shared" si="152"/>
        <v>0</v>
      </c>
      <c r="V132" s="54">
        <f t="shared" si="152"/>
        <v>0</v>
      </c>
      <c r="W132" s="54">
        <f t="shared" si="152"/>
        <v>0</v>
      </c>
      <c r="X132" s="54">
        <f t="shared" ref="X132:X148" si="153">SUM(O132:W132)</f>
        <v>27226.705882352941</v>
      </c>
      <c r="Y132" s="134" t="s">
        <v>238</v>
      </c>
      <c r="Z132" s="143" t="s">
        <v>321</v>
      </c>
      <c r="AA132" s="143" t="s">
        <v>401</v>
      </c>
    </row>
    <row r="133" spans="1:30" ht="98.25" customHeight="1" thickBot="1" x14ac:dyDescent="0.25">
      <c r="A133" s="45">
        <v>105</v>
      </c>
      <c r="B133" s="45" t="s">
        <v>57</v>
      </c>
      <c r="C133" s="45">
        <v>81</v>
      </c>
      <c r="D133" s="72" t="s">
        <v>266</v>
      </c>
      <c r="E133" s="214" t="s">
        <v>412</v>
      </c>
      <c r="F133" s="52">
        <v>3000</v>
      </c>
      <c r="G133" s="150"/>
      <c r="H133" s="150"/>
      <c r="I133" s="150"/>
      <c r="J133" s="150"/>
      <c r="K133" s="150"/>
      <c r="L133" s="150"/>
      <c r="M133" s="150"/>
      <c r="N133" s="150"/>
      <c r="O133" s="54">
        <f t="shared" ref="O133:O134" si="154">F133/1.19</f>
        <v>2521.0084033613448</v>
      </c>
      <c r="P133" s="54">
        <f t="shared" ref="P133:P137" si="155">G133/1.19</f>
        <v>0</v>
      </c>
      <c r="Q133" s="54">
        <f t="shared" ref="Q133:Q137" si="156">H133/1.19</f>
        <v>0</v>
      </c>
      <c r="R133" s="54">
        <f t="shared" ref="R133:R137" si="157">I133/1.19</f>
        <v>0</v>
      </c>
      <c r="S133" s="54">
        <f t="shared" ref="S133:S137" si="158">J133/1.19</f>
        <v>0</v>
      </c>
      <c r="T133" s="54">
        <f t="shared" ref="T133:T137" si="159">K133/1.19</f>
        <v>0</v>
      </c>
      <c r="U133" s="54">
        <f t="shared" ref="U133:U137" si="160">L133/1.19</f>
        <v>0</v>
      </c>
      <c r="V133" s="54">
        <f t="shared" ref="V133:V137" si="161">M133/1.19</f>
        <v>0</v>
      </c>
      <c r="W133" s="54">
        <f t="shared" ref="W133:W137" si="162">N133/1.19</f>
        <v>0</v>
      </c>
      <c r="X133" s="54">
        <f t="shared" si="153"/>
        <v>2521.0084033613448</v>
      </c>
      <c r="Y133" s="134" t="s">
        <v>238</v>
      </c>
      <c r="Z133" s="203" t="s">
        <v>321</v>
      </c>
      <c r="AA133" s="143" t="s">
        <v>401</v>
      </c>
    </row>
    <row r="134" spans="1:30" ht="68.25" customHeight="1" thickBot="1" x14ac:dyDescent="0.25">
      <c r="A134" s="306">
        <v>106</v>
      </c>
      <c r="B134" s="45" t="s">
        <v>57</v>
      </c>
      <c r="C134" s="45">
        <v>82</v>
      </c>
      <c r="D134" s="327" t="s">
        <v>310</v>
      </c>
      <c r="E134" s="328" t="s">
        <v>411</v>
      </c>
      <c r="F134" s="303">
        <v>69184.990000000005</v>
      </c>
      <c r="G134" s="150"/>
      <c r="H134" s="150"/>
      <c r="I134" s="150"/>
      <c r="J134" s="150"/>
      <c r="K134" s="150"/>
      <c r="L134" s="150"/>
      <c r="M134" s="150"/>
      <c r="N134" s="150"/>
      <c r="O134" s="54">
        <f t="shared" si="154"/>
        <v>58138.647058823539</v>
      </c>
      <c r="P134" s="54">
        <f t="shared" si="155"/>
        <v>0</v>
      </c>
      <c r="Q134" s="54">
        <f t="shared" si="156"/>
        <v>0</v>
      </c>
      <c r="R134" s="54">
        <f t="shared" si="157"/>
        <v>0</v>
      </c>
      <c r="S134" s="54">
        <f t="shared" si="158"/>
        <v>0</v>
      </c>
      <c r="T134" s="54">
        <f t="shared" si="159"/>
        <v>0</v>
      </c>
      <c r="U134" s="54">
        <f t="shared" si="160"/>
        <v>0</v>
      </c>
      <c r="V134" s="54">
        <f t="shared" si="161"/>
        <v>0</v>
      </c>
      <c r="W134" s="54">
        <f t="shared" si="162"/>
        <v>0</v>
      </c>
      <c r="X134" s="54">
        <f t="shared" si="153"/>
        <v>58138.647058823539</v>
      </c>
      <c r="Y134" s="134" t="s">
        <v>238</v>
      </c>
      <c r="Z134" s="203" t="s">
        <v>321</v>
      </c>
      <c r="AA134" s="143" t="s">
        <v>314</v>
      </c>
    </row>
    <row r="135" spans="1:30" ht="191.25" customHeight="1" thickBot="1" x14ac:dyDescent="0.25">
      <c r="A135" s="45">
        <v>107</v>
      </c>
      <c r="B135" s="45" t="s">
        <v>57</v>
      </c>
      <c r="C135" s="45">
        <v>83</v>
      </c>
      <c r="D135" s="228" t="s">
        <v>354</v>
      </c>
      <c r="E135" s="145" t="s">
        <v>60</v>
      </c>
      <c r="F135" s="227">
        <v>50000</v>
      </c>
      <c r="G135" s="52"/>
      <c r="H135" s="52"/>
      <c r="I135" s="52"/>
      <c r="J135" s="52"/>
      <c r="K135" s="52"/>
      <c r="L135" s="52"/>
      <c r="M135" s="52"/>
      <c r="N135" s="52"/>
      <c r="O135" s="54">
        <f>F135/1.19</f>
        <v>42016.806722689078</v>
      </c>
      <c r="P135" s="54">
        <f t="shared" si="155"/>
        <v>0</v>
      </c>
      <c r="Q135" s="54">
        <f t="shared" si="156"/>
        <v>0</v>
      </c>
      <c r="R135" s="54">
        <f t="shared" si="157"/>
        <v>0</v>
      </c>
      <c r="S135" s="54">
        <f t="shared" si="158"/>
        <v>0</v>
      </c>
      <c r="T135" s="54">
        <f t="shared" si="159"/>
        <v>0</v>
      </c>
      <c r="U135" s="54">
        <f t="shared" si="160"/>
        <v>0</v>
      </c>
      <c r="V135" s="54">
        <f t="shared" si="161"/>
        <v>0</v>
      </c>
      <c r="W135" s="54">
        <f t="shared" si="162"/>
        <v>0</v>
      </c>
      <c r="X135" s="54">
        <f t="shared" si="153"/>
        <v>42016.806722689078</v>
      </c>
      <c r="Y135" s="134" t="s">
        <v>238</v>
      </c>
      <c r="Z135" s="203" t="s">
        <v>321</v>
      </c>
      <c r="AA135" s="144" t="s">
        <v>348</v>
      </c>
    </row>
    <row r="136" spans="1:30" ht="60.75" customHeight="1" thickBot="1" x14ac:dyDescent="0.25">
      <c r="A136" s="45">
        <v>108</v>
      </c>
      <c r="B136" s="45" t="s">
        <v>57</v>
      </c>
      <c r="C136" s="45">
        <v>84</v>
      </c>
      <c r="D136" s="281" t="s">
        <v>300</v>
      </c>
      <c r="E136" s="189" t="s">
        <v>299</v>
      </c>
      <c r="F136" s="227">
        <v>104839</v>
      </c>
      <c r="G136" s="52"/>
      <c r="H136" s="52"/>
      <c r="I136" s="52"/>
      <c r="J136" s="290"/>
      <c r="K136" s="52"/>
      <c r="L136" s="52"/>
      <c r="M136" s="52"/>
      <c r="N136" s="52"/>
      <c r="O136" s="54">
        <f t="shared" ref="O136:O137" si="163">F136/1.19</f>
        <v>88100</v>
      </c>
      <c r="P136" s="54">
        <f t="shared" si="155"/>
        <v>0</v>
      </c>
      <c r="Q136" s="54">
        <f t="shared" si="156"/>
        <v>0</v>
      </c>
      <c r="R136" s="54">
        <f t="shared" si="157"/>
        <v>0</v>
      </c>
      <c r="S136" s="54">
        <f t="shared" si="158"/>
        <v>0</v>
      </c>
      <c r="T136" s="54">
        <f t="shared" si="159"/>
        <v>0</v>
      </c>
      <c r="U136" s="54">
        <f t="shared" si="160"/>
        <v>0</v>
      </c>
      <c r="V136" s="54">
        <f t="shared" si="161"/>
        <v>0</v>
      </c>
      <c r="W136" s="54">
        <f t="shared" si="162"/>
        <v>0</v>
      </c>
      <c r="X136" s="54">
        <f t="shared" si="153"/>
        <v>88100</v>
      </c>
      <c r="Y136" s="134" t="s">
        <v>85</v>
      </c>
      <c r="Z136" s="391" t="s">
        <v>344</v>
      </c>
      <c r="AA136" s="392"/>
    </row>
    <row r="137" spans="1:30" ht="60.75" customHeight="1" thickBot="1" x14ac:dyDescent="0.25">
      <c r="A137" s="308">
        <v>109</v>
      </c>
      <c r="B137" s="45" t="s">
        <v>57</v>
      </c>
      <c r="C137" s="45">
        <v>85</v>
      </c>
      <c r="D137" s="223" t="s">
        <v>353</v>
      </c>
      <c r="E137" s="229" t="s">
        <v>239</v>
      </c>
      <c r="F137" s="319">
        <v>2142</v>
      </c>
      <c r="G137" s="52"/>
      <c r="H137" s="52"/>
      <c r="I137" s="52"/>
      <c r="J137" s="311"/>
      <c r="K137" s="52"/>
      <c r="L137" s="52"/>
      <c r="M137" s="52"/>
      <c r="N137" s="52"/>
      <c r="O137" s="54">
        <f t="shared" si="163"/>
        <v>1800</v>
      </c>
      <c r="P137" s="54">
        <f t="shared" si="155"/>
        <v>0</v>
      </c>
      <c r="Q137" s="54">
        <f t="shared" si="156"/>
        <v>0</v>
      </c>
      <c r="R137" s="54">
        <f t="shared" si="157"/>
        <v>0</v>
      </c>
      <c r="S137" s="54">
        <f t="shared" si="158"/>
        <v>0</v>
      </c>
      <c r="T137" s="54">
        <f t="shared" si="159"/>
        <v>0</v>
      </c>
      <c r="U137" s="54">
        <f t="shared" si="160"/>
        <v>0</v>
      </c>
      <c r="V137" s="54">
        <f t="shared" si="161"/>
        <v>0</v>
      </c>
      <c r="W137" s="54">
        <f t="shared" si="162"/>
        <v>0</v>
      </c>
      <c r="X137" s="54">
        <f t="shared" si="153"/>
        <v>1800</v>
      </c>
      <c r="Y137" s="134" t="s">
        <v>85</v>
      </c>
      <c r="Z137" s="315" t="s">
        <v>325</v>
      </c>
      <c r="AA137" s="316" t="s">
        <v>325</v>
      </c>
    </row>
    <row r="138" spans="1:30" ht="28.5" customHeight="1" thickBot="1" x14ac:dyDescent="0.25">
      <c r="A138" s="306">
        <v>110</v>
      </c>
      <c r="B138" s="45"/>
      <c r="C138" s="45"/>
      <c r="D138" s="226" t="s">
        <v>241</v>
      </c>
      <c r="E138" s="230"/>
      <c r="F138" s="227">
        <f>SUM(F132:F136)</f>
        <v>259423.77000000002</v>
      </c>
      <c r="G138" s="52"/>
      <c r="H138" s="52"/>
      <c r="I138" s="52"/>
      <c r="J138" s="52"/>
      <c r="K138" s="52"/>
      <c r="L138" s="52"/>
      <c r="M138" s="52"/>
      <c r="N138" s="52"/>
      <c r="O138" s="54">
        <f>F138/1.19</f>
        <v>218003.16806722691</v>
      </c>
      <c r="P138" s="54">
        <f t="shared" ref="P138" si="164">G138/1.19</f>
        <v>0</v>
      </c>
      <c r="Q138" s="54">
        <f t="shared" ref="Q138" si="165">H138/1.19</f>
        <v>0</v>
      </c>
      <c r="R138" s="54">
        <f t="shared" ref="R138" si="166">I138/1.19</f>
        <v>0</v>
      </c>
      <c r="S138" s="54">
        <f t="shared" ref="S138" si="167">J138/1.19</f>
        <v>0</v>
      </c>
      <c r="T138" s="54">
        <f t="shared" ref="T138" si="168">K138/1.19</f>
        <v>0</v>
      </c>
      <c r="U138" s="54">
        <f t="shared" ref="U138" si="169">L138/1.19</f>
        <v>0</v>
      </c>
      <c r="V138" s="54">
        <f t="shared" ref="V138" si="170">M138/1.19</f>
        <v>0</v>
      </c>
      <c r="W138" s="54">
        <f t="shared" ref="W138" si="171">N138/1.19</f>
        <v>0</v>
      </c>
      <c r="X138" s="54">
        <f t="shared" si="153"/>
        <v>218003.16806722691</v>
      </c>
      <c r="Y138" s="139"/>
      <c r="Z138" s="140"/>
      <c r="AA138" s="142"/>
      <c r="AD138" s="16"/>
    </row>
    <row r="139" spans="1:30" ht="47.25" customHeight="1" thickBot="1" x14ac:dyDescent="0.25">
      <c r="A139" s="45">
        <v>111</v>
      </c>
      <c r="B139" s="45" t="s">
        <v>242</v>
      </c>
      <c r="C139" s="45">
        <v>86</v>
      </c>
      <c r="D139" s="226" t="s">
        <v>355</v>
      </c>
      <c r="E139" s="322" t="s">
        <v>370</v>
      </c>
      <c r="F139" s="227">
        <v>20000</v>
      </c>
      <c r="G139" s="52"/>
      <c r="H139" s="52"/>
      <c r="I139" s="52"/>
      <c r="J139" s="52"/>
      <c r="K139" s="52"/>
      <c r="L139" s="52"/>
      <c r="M139" s="52"/>
      <c r="N139" s="52"/>
      <c r="O139" s="54">
        <f>F139/1.19</f>
        <v>16806.722689075632</v>
      </c>
      <c r="P139" s="54">
        <f t="shared" ref="P139:W147" si="172">G139/1.19</f>
        <v>0</v>
      </c>
      <c r="Q139" s="54">
        <f t="shared" si="172"/>
        <v>0</v>
      </c>
      <c r="R139" s="54">
        <f t="shared" si="172"/>
        <v>0</v>
      </c>
      <c r="S139" s="54">
        <f t="shared" si="172"/>
        <v>0</v>
      </c>
      <c r="T139" s="54">
        <f t="shared" si="172"/>
        <v>0</v>
      </c>
      <c r="U139" s="54">
        <f t="shared" si="172"/>
        <v>0</v>
      </c>
      <c r="V139" s="54">
        <f t="shared" si="172"/>
        <v>0</v>
      </c>
      <c r="W139" s="54">
        <f t="shared" si="172"/>
        <v>0</v>
      </c>
      <c r="X139" s="54">
        <f t="shared" si="153"/>
        <v>16806.722689075632</v>
      </c>
      <c r="Y139" s="134" t="s">
        <v>85</v>
      </c>
      <c r="Z139" s="143" t="s">
        <v>318</v>
      </c>
      <c r="AA139" s="143" t="s">
        <v>318</v>
      </c>
      <c r="AD139" s="16"/>
    </row>
    <row r="140" spans="1:30" ht="47.25" customHeight="1" thickBot="1" x14ac:dyDescent="0.25">
      <c r="A140" s="45">
        <v>112</v>
      </c>
      <c r="B140" s="45" t="s">
        <v>242</v>
      </c>
      <c r="C140" s="45">
        <v>87</v>
      </c>
      <c r="D140" s="72" t="s">
        <v>356</v>
      </c>
      <c r="E140" s="283" t="s">
        <v>372</v>
      </c>
      <c r="F140" s="52">
        <v>60000</v>
      </c>
      <c r="G140" s="52"/>
      <c r="H140" s="52"/>
      <c r="I140" s="52"/>
      <c r="J140" s="52"/>
      <c r="K140" s="52"/>
      <c r="L140" s="52"/>
      <c r="M140" s="52"/>
      <c r="N140" s="52"/>
      <c r="O140" s="54">
        <f t="shared" ref="O140:O147" si="173">F140/1.19</f>
        <v>50420.168067226892</v>
      </c>
      <c r="P140" s="54">
        <f t="shared" si="172"/>
        <v>0</v>
      </c>
      <c r="Q140" s="54">
        <f t="shared" si="172"/>
        <v>0</v>
      </c>
      <c r="R140" s="54">
        <f t="shared" si="172"/>
        <v>0</v>
      </c>
      <c r="S140" s="54">
        <f t="shared" si="172"/>
        <v>0</v>
      </c>
      <c r="T140" s="54">
        <f t="shared" si="172"/>
        <v>0</v>
      </c>
      <c r="U140" s="54">
        <f t="shared" si="172"/>
        <v>0</v>
      </c>
      <c r="V140" s="54">
        <f t="shared" si="172"/>
        <v>0</v>
      </c>
      <c r="W140" s="54">
        <f t="shared" si="172"/>
        <v>0</v>
      </c>
      <c r="X140" s="54">
        <f t="shared" si="153"/>
        <v>50420.168067226892</v>
      </c>
      <c r="Y140" s="134" t="s">
        <v>85</v>
      </c>
      <c r="Z140" s="143" t="s">
        <v>318</v>
      </c>
      <c r="AA140" s="143" t="s">
        <v>318</v>
      </c>
      <c r="AD140" s="16"/>
    </row>
    <row r="141" spans="1:30" ht="71.25" customHeight="1" thickBot="1" x14ac:dyDescent="0.25">
      <c r="A141" s="45">
        <v>113</v>
      </c>
      <c r="B141" s="45" t="s">
        <v>242</v>
      </c>
      <c r="C141" s="45">
        <v>88</v>
      </c>
      <c r="D141" s="72" t="s">
        <v>357</v>
      </c>
      <c r="E141" s="322" t="s">
        <v>371</v>
      </c>
      <c r="F141" s="52">
        <v>15000</v>
      </c>
      <c r="G141" s="52"/>
      <c r="H141" s="52"/>
      <c r="I141" s="52"/>
      <c r="J141" s="52"/>
      <c r="K141" s="52"/>
      <c r="L141" s="52"/>
      <c r="M141" s="52"/>
      <c r="N141" s="52"/>
      <c r="O141" s="54">
        <f t="shared" si="173"/>
        <v>12605.042016806723</v>
      </c>
      <c r="P141" s="54">
        <f t="shared" si="172"/>
        <v>0</v>
      </c>
      <c r="Q141" s="54">
        <f t="shared" si="172"/>
        <v>0</v>
      </c>
      <c r="R141" s="54">
        <f t="shared" si="172"/>
        <v>0</v>
      </c>
      <c r="S141" s="54">
        <f t="shared" si="172"/>
        <v>0</v>
      </c>
      <c r="T141" s="54">
        <f t="shared" si="172"/>
        <v>0</v>
      </c>
      <c r="U141" s="54">
        <f t="shared" si="172"/>
        <v>0</v>
      </c>
      <c r="V141" s="54">
        <f t="shared" si="172"/>
        <v>0</v>
      </c>
      <c r="W141" s="54">
        <f t="shared" si="172"/>
        <v>0</v>
      </c>
      <c r="X141" s="54">
        <f t="shared" si="153"/>
        <v>12605.042016806723</v>
      </c>
      <c r="Y141" s="134" t="s">
        <v>85</v>
      </c>
      <c r="Z141" s="143" t="s">
        <v>318</v>
      </c>
      <c r="AA141" s="143" t="s">
        <v>318</v>
      </c>
      <c r="AD141" s="16"/>
    </row>
    <row r="142" spans="1:30" ht="69.75" customHeight="1" thickBot="1" x14ac:dyDescent="0.25">
      <c r="A142" s="306">
        <v>114</v>
      </c>
      <c r="B142" s="45" t="s">
        <v>242</v>
      </c>
      <c r="C142" s="45">
        <v>89</v>
      </c>
      <c r="D142" s="72" t="s">
        <v>358</v>
      </c>
      <c r="E142" s="321" t="s">
        <v>371</v>
      </c>
      <c r="F142" s="52">
        <v>8000</v>
      </c>
      <c r="G142" s="52"/>
      <c r="H142" s="52"/>
      <c r="I142" s="52"/>
      <c r="J142" s="52"/>
      <c r="K142" s="52"/>
      <c r="L142" s="52"/>
      <c r="M142" s="52"/>
      <c r="N142" s="52"/>
      <c r="O142" s="54">
        <f t="shared" si="173"/>
        <v>6722.6890756302528</v>
      </c>
      <c r="P142" s="54">
        <f t="shared" si="172"/>
        <v>0</v>
      </c>
      <c r="Q142" s="54">
        <f t="shared" si="172"/>
        <v>0</v>
      </c>
      <c r="R142" s="54">
        <f t="shared" si="172"/>
        <v>0</v>
      </c>
      <c r="S142" s="54">
        <f t="shared" si="172"/>
        <v>0</v>
      </c>
      <c r="T142" s="54">
        <f t="shared" si="172"/>
        <v>0</v>
      </c>
      <c r="U142" s="54">
        <f t="shared" si="172"/>
        <v>0</v>
      </c>
      <c r="V142" s="54">
        <f t="shared" si="172"/>
        <v>0</v>
      </c>
      <c r="W142" s="54">
        <f t="shared" si="172"/>
        <v>0</v>
      </c>
      <c r="X142" s="54">
        <f t="shared" si="153"/>
        <v>6722.6890756302528</v>
      </c>
      <c r="Y142" s="134" t="s">
        <v>85</v>
      </c>
      <c r="Z142" s="143" t="s">
        <v>318</v>
      </c>
      <c r="AA142" s="143" t="s">
        <v>318</v>
      </c>
      <c r="AD142" s="16"/>
    </row>
    <row r="143" spans="1:30" ht="47.25" customHeight="1" thickBot="1" x14ac:dyDescent="0.25">
      <c r="A143" s="45">
        <v>115</v>
      </c>
      <c r="B143" s="45" t="s">
        <v>242</v>
      </c>
      <c r="C143" s="45">
        <v>90</v>
      </c>
      <c r="D143" s="72" t="s">
        <v>359</v>
      </c>
      <c r="E143" s="314" t="s">
        <v>373</v>
      </c>
      <c r="F143" s="52">
        <v>5000</v>
      </c>
      <c r="G143" s="52"/>
      <c r="H143" s="52"/>
      <c r="I143" s="52"/>
      <c r="J143" s="52"/>
      <c r="K143" s="52"/>
      <c r="L143" s="52"/>
      <c r="M143" s="52"/>
      <c r="N143" s="52"/>
      <c r="O143" s="54">
        <f t="shared" si="173"/>
        <v>4201.680672268908</v>
      </c>
      <c r="P143" s="54">
        <f t="shared" si="172"/>
        <v>0</v>
      </c>
      <c r="Q143" s="54">
        <f t="shared" si="172"/>
        <v>0</v>
      </c>
      <c r="R143" s="54">
        <f t="shared" si="172"/>
        <v>0</v>
      </c>
      <c r="S143" s="54">
        <f t="shared" si="172"/>
        <v>0</v>
      </c>
      <c r="T143" s="54">
        <f t="shared" si="172"/>
        <v>0</v>
      </c>
      <c r="U143" s="54">
        <f t="shared" si="172"/>
        <v>0</v>
      </c>
      <c r="V143" s="54">
        <f t="shared" si="172"/>
        <v>0</v>
      </c>
      <c r="W143" s="54">
        <f t="shared" si="172"/>
        <v>0</v>
      </c>
      <c r="X143" s="54">
        <f t="shared" si="153"/>
        <v>4201.680672268908</v>
      </c>
      <c r="Y143" s="134" t="s">
        <v>85</v>
      </c>
      <c r="Z143" s="143" t="s">
        <v>318</v>
      </c>
      <c r="AA143" s="143" t="s">
        <v>318</v>
      </c>
      <c r="AD143" s="16"/>
    </row>
    <row r="144" spans="1:30" ht="48.75" customHeight="1" thickBot="1" x14ac:dyDescent="0.25">
      <c r="A144" s="45">
        <v>116</v>
      </c>
      <c r="B144" s="45" t="s">
        <v>242</v>
      </c>
      <c r="C144" s="45">
        <v>91</v>
      </c>
      <c r="D144" s="320" t="s">
        <v>360</v>
      </c>
      <c r="E144" s="314" t="s">
        <v>374</v>
      </c>
      <c r="F144" s="52">
        <v>12000</v>
      </c>
      <c r="G144" s="52"/>
      <c r="H144" s="52"/>
      <c r="I144" s="52"/>
      <c r="J144" s="52"/>
      <c r="K144" s="52"/>
      <c r="L144" s="52"/>
      <c r="M144" s="52"/>
      <c r="N144" s="52"/>
      <c r="O144" s="54">
        <f t="shared" si="173"/>
        <v>10084.033613445379</v>
      </c>
      <c r="P144" s="54">
        <f t="shared" si="172"/>
        <v>0</v>
      </c>
      <c r="Q144" s="54">
        <f t="shared" si="172"/>
        <v>0</v>
      </c>
      <c r="R144" s="54">
        <f t="shared" si="172"/>
        <v>0</v>
      </c>
      <c r="S144" s="54">
        <f t="shared" si="172"/>
        <v>0</v>
      </c>
      <c r="T144" s="54">
        <f t="shared" si="172"/>
        <v>0</v>
      </c>
      <c r="U144" s="54">
        <f t="shared" si="172"/>
        <v>0</v>
      </c>
      <c r="V144" s="54">
        <f t="shared" si="172"/>
        <v>0</v>
      </c>
      <c r="W144" s="54">
        <f t="shared" si="172"/>
        <v>0</v>
      </c>
      <c r="X144" s="54">
        <f t="shared" si="153"/>
        <v>10084.033613445379</v>
      </c>
      <c r="Y144" s="134" t="s">
        <v>85</v>
      </c>
      <c r="Z144" s="143" t="s">
        <v>318</v>
      </c>
      <c r="AA144" s="143" t="s">
        <v>318</v>
      </c>
      <c r="AD144" s="16"/>
    </row>
    <row r="145" spans="1:259" ht="49.5" customHeight="1" thickBot="1" x14ac:dyDescent="0.25">
      <c r="A145" s="306">
        <v>117</v>
      </c>
      <c r="B145" s="45" t="s">
        <v>242</v>
      </c>
      <c r="C145" s="45">
        <v>92</v>
      </c>
      <c r="D145" s="149" t="s">
        <v>361</v>
      </c>
      <c r="E145" s="285" t="s">
        <v>375</v>
      </c>
      <c r="F145" s="52">
        <v>10000</v>
      </c>
      <c r="G145" s="52"/>
      <c r="H145" s="323"/>
      <c r="I145" s="52"/>
      <c r="J145" s="52"/>
      <c r="K145" s="52"/>
      <c r="L145" s="52"/>
      <c r="M145" s="52"/>
      <c r="N145" s="52"/>
      <c r="O145" s="54">
        <f t="shared" si="173"/>
        <v>8403.361344537816</v>
      </c>
      <c r="P145" s="54">
        <f t="shared" si="172"/>
        <v>0</v>
      </c>
      <c r="Q145" s="54">
        <f t="shared" si="172"/>
        <v>0</v>
      </c>
      <c r="R145" s="54">
        <f t="shared" si="172"/>
        <v>0</v>
      </c>
      <c r="S145" s="54">
        <f t="shared" si="172"/>
        <v>0</v>
      </c>
      <c r="T145" s="54">
        <f t="shared" si="172"/>
        <v>0</v>
      </c>
      <c r="U145" s="54">
        <f t="shared" si="172"/>
        <v>0</v>
      </c>
      <c r="V145" s="54">
        <f t="shared" si="172"/>
        <v>0</v>
      </c>
      <c r="W145" s="54">
        <f t="shared" si="172"/>
        <v>0</v>
      </c>
      <c r="X145" s="54">
        <f t="shared" si="153"/>
        <v>8403.361344537816</v>
      </c>
      <c r="Y145" s="134" t="s">
        <v>85</v>
      </c>
      <c r="Z145" s="143" t="s">
        <v>318</v>
      </c>
      <c r="AA145" s="143" t="s">
        <v>318</v>
      </c>
      <c r="AD145" s="16"/>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c r="FO145"/>
      <c r="FP145"/>
      <c r="FQ145"/>
      <c r="FR145"/>
      <c r="FS145"/>
      <c r="FT145"/>
      <c r="FU145"/>
      <c r="FV145"/>
      <c r="FW145"/>
      <c r="FX145"/>
      <c r="FY145"/>
      <c r="FZ145"/>
      <c r="GA145"/>
      <c r="GB145"/>
      <c r="GC145"/>
      <c r="GD145"/>
      <c r="GE145"/>
      <c r="GF145"/>
      <c r="GG145"/>
      <c r="GH145"/>
      <c r="GI145"/>
      <c r="GJ145"/>
      <c r="GK145"/>
      <c r="GL145"/>
      <c r="GM145"/>
      <c r="GN145"/>
      <c r="GO145"/>
      <c r="GP145"/>
      <c r="GQ145"/>
      <c r="GR145"/>
      <c r="GS145"/>
      <c r="GT145"/>
      <c r="GU145"/>
      <c r="GV145"/>
      <c r="GW145"/>
      <c r="GX145"/>
      <c r="GY145"/>
      <c r="GZ145"/>
      <c r="HA145"/>
      <c r="HB145"/>
      <c r="HC145"/>
      <c r="HD145"/>
      <c r="HE145"/>
      <c r="HF145"/>
      <c r="HG145"/>
      <c r="HH145"/>
      <c r="HI145"/>
      <c r="HJ145"/>
      <c r="HK145"/>
      <c r="HL145"/>
      <c r="HM145"/>
      <c r="HN145"/>
      <c r="HO145"/>
      <c r="HP145"/>
      <c r="HQ145"/>
      <c r="HR145"/>
      <c r="HS145"/>
      <c r="HT145"/>
      <c r="HU145"/>
      <c r="HV145"/>
      <c r="HW145"/>
      <c r="HX145"/>
      <c r="HY145"/>
      <c r="HZ145"/>
      <c r="IA145"/>
      <c r="IB145"/>
      <c r="IC145"/>
      <c r="ID145"/>
      <c r="IE145"/>
      <c r="IF145"/>
      <c r="IG145"/>
      <c r="IH145"/>
      <c r="II145"/>
      <c r="IJ145"/>
      <c r="IK145"/>
      <c r="IL145"/>
      <c r="IM145"/>
      <c r="IN145"/>
      <c r="IO145"/>
      <c r="IP145"/>
      <c r="IQ145"/>
      <c r="IR145"/>
      <c r="IS145"/>
      <c r="IT145"/>
      <c r="IU145"/>
      <c r="IV145"/>
      <c r="IW145"/>
      <c r="IX145"/>
      <c r="IY145"/>
    </row>
    <row r="146" spans="1:259" ht="66.75" customHeight="1" thickBot="1" x14ac:dyDescent="0.25">
      <c r="A146" s="308">
        <v>118</v>
      </c>
      <c r="B146" s="45" t="s">
        <v>242</v>
      </c>
      <c r="C146" s="45">
        <v>93</v>
      </c>
      <c r="D146" s="72" t="s">
        <v>362</v>
      </c>
      <c r="E146" s="206" t="s">
        <v>270</v>
      </c>
      <c r="F146" s="52">
        <v>10000</v>
      </c>
      <c r="G146" s="52"/>
      <c r="H146" s="52"/>
      <c r="I146" s="52"/>
      <c r="J146" s="52"/>
      <c r="K146" s="52"/>
      <c r="L146" s="52"/>
      <c r="M146" s="52"/>
      <c r="N146" s="52"/>
      <c r="O146" s="54">
        <f t="shared" si="173"/>
        <v>8403.361344537816</v>
      </c>
      <c r="P146" s="54">
        <f t="shared" si="172"/>
        <v>0</v>
      </c>
      <c r="Q146" s="54">
        <f t="shared" si="172"/>
        <v>0</v>
      </c>
      <c r="R146" s="54">
        <f t="shared" si="172"/>
        <v>0</v>
      </c>
      <c r="S146" s="54">
        <f t="shared" si="172"/>
        <v>0</v>
      </c>
      <c r="T146" s="54">
        <f t="shared" si="172"/>
        <v>0</v>
      </c>
      <c r="U146" s="54">
        <f t="shared" si="172"/>
        <v>0</v>
      </c>
      <c r="V146" s="54">
        <f t="shared" si="172"/>
        <v>0</v>
      </c>
      <c r="W146" s="54">
        <f t="shared" si="172"/>
        <v>0</v>
      </c>
      <c r="X146" s="54">
        <f t="shared" si="153"/>
        <v>8403.361344537816</v>
      </c>
      <c r="Y146" s="134" t="s">
        <v>85</v>
      </c>
      <c r="Z146" s="143" t="s">
        <v>318</v>
      </c>
      <c r="AA146" s="143" t="s">
        <v>318</v>
      </c>
      <c r="AD146" s="1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c r="FO146"/>
      <c r="FP146"/>
      <c r="FQ146"/>
      <c r="FR146"/>
      <c r="FS146"/>
      <c r="FT146"/>
      <c r="FU146"/>
      <c r="FV146"/>
      <c r="FW146"/>
      <c r="FX146"/>
      <c r="FY146"/>
      <c r="FZ146"/>
      <c r="GA146"/>
      <c r="GB146"/>
      <c r="GC146"/>
      <c r="GD146"/>
      <c r="GE146"/>
      <c r="GF146"/>
      <c r="GG146"/>
      <c r="GH146"/>
      <c r="GI146"/>
      <c r="GJ146"/>
      <c r="GK146"/>
      <c r="GL146"/>
      <c r="GM146"/>
      <c r="GN146"/>
      <c r="GO146"/>
      <c r="GP146"/>
      <c r="GQ146"/>
      <c r="GR146"/>
      <c r="GS146"/>
      <c r="GT146"/>
      <c r="GU146"/>
      <c r="GV146"/>
      <c r="GW146"/>
      <c r="GX146"/>
      <c r="GY146"/>
      <c r="GZ146"/>
      <c r="HA146"/>
      <c r="HB146"/>
      <c r="HC146"/>
      <c r="HD146"/>
      <c r="HE146"/>
      <c r="HF146"/>
      <c r="HG146"/>
      <c r="HH146"/>
      <c r="HI146"/>
      <c r="HJ146"/>
      <c r="HK146"/>
      <c r="HL146"/>
      <c r="HM146"/>
      <c r="HN146"/>
      <c r="HO146"/>
      <c r="HP146"/>
      <c r="HQ146"/>
      <c r="HR146"/>
      <c r="HS146"/>
      <c r="HT146"/>
      <c r="HU146"/>
      <c r="HV146"/>
      <c r="HW146"/>
      <c r="HX146"/>
      <c r="HY146"/>
      <c r="HZ146"/>
      <c r="IA146"/>
      <c r="IB146"/>
      <c r="IC146"/>
      <c r="ID146"/>
      <c r="IE146"/>
      <c r="IF146"/>
      <c r="IG146"/>
      <c r="IH146"/>
      <c r="II146"/>
      <c r="IJ146"/>
      <c r="IK146"/>
      <c r="IL146"/>
      <c r="IM146"/>
      <c r="IN146"/>
      <c r="IO146"/>
      <c r="IP146"/>
      <c r="IQ146"/>
      <c r="IR146"/>
      <c r="IS146"/>
      <c r="IT146"/>
      <c r="IU146"/>
      <c r="IV146"/>
      <c r="IW146"/>
      <c r="IX146"/>
      <c r="IY146"/>
    </row>
    <row r="147" spans="1:259" ht="49.5" customHeight="1" thickBot="1" x14ac:dyDescent="0.25">
      <c r="A147" s="308">
        <v>119</v>
      </c>
      <c r="B147" s="45" t="s">
        <v>242</v>
      </c>
      <c r="C147" s="45">
        <v>94</v>
      </c>
      <c r="D147" s="72" t="s">
        <v>363</v>
      </c>
      <c r="E147" s="285" t="s">
        <v>376</v>
      </c>
      <c r="F147" s="52">
        <v>15000</v>
      </c>
      <c r="G147" s="52"/>
      <c r="H147" s="52"/>
      <c r="I147" s="52"/>
      <c r="J147" s="52"/>
      <c r="K147" s="52"/>
      <c r="L147" s="52"/>
      <c r="M147" s="52"/>
      <c r="N147" s="52"/>
      <c r="O147" s="54">
        <f t="shared" si="173"/>
        <v>12605.042016806723</v>
      </c>
      <c r="P147" s="54">
        <f t="shared" si="172"/>
        <v>0</v>
      </c>
      <c r="Q147" s="54">
        <f t="shared" si="172"/>
        <v>0</v>
      </c>
      <c r="R147" s="54">
        <f t="shared" si="172"/>
        <v>0</v>
      </c>
      <c r="S147" s="54">
        <f t="shared" si="172"/>
        <v>0</v>
      </c>
      <c r="T147" s="54">
        <f t="shared" si="172"/>
        <v>0</v>
      </c>
      <c r="U147" s="54">
        <f t="shared" si="172"/>
        <v>0</v>
      </c>
      <c r="V147" s="54">
        <f t="shared" si="172"/>
        <v>0</v>
      </c>
      <c r="W147" s="54">
        <f t="shared" si="172"/>
        <v>0</v>
      </c>
      <c r="X147" s="54">
        <f t="shared" si="153"/>
        <v>12605.042016806723</v>
      </c>
      <c r="Y147" s="134" t="s">
        <v>85</v>
      </c>
      <c r="Z147" s="143" t="s">
        <v>318</v>
      </c>
      <c r="AA147" s="143" t="s">
        <v>318</v>
      </c>
      <c r="AD147" s="16"/>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c r="DW147"/>
      <c r="DX147"/>
      <c r="DY147"/>
      <c r="DZ147"/>
      <c r="EA147"/>
      <c r="EB147"/>
      <c r="EC147"/>
      <c r="ED147"/>
      <c r="EE147"/>
      <c r="EF147"/>
      <c r="EG147"/>
      <c r="EH147"/>
      <c r="EI147"/>
      <c r="EJ147"/>
      <c r="EK147"/>
      <c r="EL147"/>
      <c r="EM147"/>
      <c r="EN147"/>
      <c r="EO147"/>
      <c r="EP147"/>
      <c r="EQ147"/>
      <c r="ER147"/>
      <c r="ES147"/>
      <c r="ET147"/>
      <c r="EU147"/>
      <c r="EV147"/>
      <c r="EW147"/>
      <c r="EX147"/>
      <c r="EY147"/>
      <c r="EZ147"/>
      <c r="FA147"/>
      <c r="FB147"/>
      <c r="FC147"/>
      <c r="FD147"/>
      <c r="FE147"/>
      <c r="FF147"/>
      <c r="FG147"/>
      <c r="FH147"/>
      <c r="FI147"/>
      <c r="FJ147"/>
      <c r="FK147"/>
      <c r="FL147"/>
      <c r="FM147"/>
      <c r="FN147"/>
      <c r="FO147"/>
      <c r="FP147"/>
      <c r="FQ147"/>
      <c r="FR147"/>
      <c r="FS147"/>
      <c r="FT147"/>
      <c r="FU147"/>
      <c r="FV147"/>
      <c r="FW147"/>
      <c r="FX147"/>
      <c r="FY147"/>
      <c r="FZ147"/>
      <c r="GA147"/>
      <c r="GB147"/>
      <c r="GC147"/>
      <c r="GD147"/>
      <c r="GE147"/>
      <c r="GF147"/>
      <c r="GG147"/>
      <c r="GH147"/>
      <c r="GI147"/>
      <c r="GJ147"/>
      <c r="GK147"/>
      <c r="GL147"/>
      <c r="GM147"/>
      <c r="GN147"/>
      <c r="GO147"/>
      <c r="GP147"/>
      <c r="GQ147"/>
      <c r="GR147"/>
      <c r="GS147"/>
      <c r="GT147"/>
      <c r="GU147"/>
      <c r="GV147"/>
      <c r="GW147"/>
      <c r="GX147"/>
      <c r="GY147"/>
      <c r="GZ147"/>
      <c r="HA147"/>
      <c r="HB147"/>
      <c r="HC147"/>
      <c r="HD147"/>
      <c r="HE147"/>
      <c r="HF147"/>
      <c r="HG147"/>
      <c r="HH147"/>
      <c r="HI147"/>
      <c r="HJ147"/>
      <c r="HK147"/>
      <c r="HL147"/>
      <c r="HM147"/>
      <c r="HN147"/>
      <c r="HO147"/>
      <c r="HP147"/>
      <c r="HQ147"/>
      <c r="HR147"/>
      <c r="HS147"/>
      <c r="HT147"/>
      <c r="HU147"/>
      <c r="HV147"/>
      <c r="HW147"/>
      <c r="HX147"/>
      <c r="HY147"/>
      <c r="HZ147"/>
      <c r="IA147"/>
      <c r="IB147"/>
      <c r="IC147"/>
      <c r="ID147"/>
      <c r="IE147"/>
      <c r="IF147"/>
      <c r="IG147"/>
      <c r="IH147"/>
      <c r="II147"/>
      <c r="IJ147"/>
      <c r="IK147"/>
      <c r="IL147"/>
      <c r="IM147"/>
      <c r="IN147"/>
      <c r="IO147"/>
      <c r="IP147"/>
      <c r="IQ147"/>
      <c r="IR147"/>
      <c r="IS147"/>
      <c r="IT147"/>
      <c r="IU147"/>
      <c r="IV147"/>
      <c r="IW147"/>
      <c r="IX147"/>
      <c r="IY147"/>
    </row>
    <row r="148" spans="1:259" ht="28.5" customHeight="1" thickBot="1" x14ac:dyDescent="0.25">
      <c r="A148" s="306">
        <v>120</v>
      </c>
      <c r="B148" s="45" t="s">
        <v>242</v>
      </c>
      <c r="C148" s="45"/>
      <c r="D148" s="72" t="s">
        <v>243</v>
      </c>
      <c r="E148" s="130"/>
      <c r="F148" s="52">
        <f>SUM(F139:F147)</f>
        <v>155000</v>
      </c>
      <c r="G148" s="52"/>
      <c r="H148" s="52"/>
      <c r="I148" s="52"/>
      <c r="J148" s="52"/>
      <c r="K148" s="52"/>
      <c r="L148" s="52"/>
      <c r="M148" s="52"/>
      <c r="N148" s="52"/>
      <c r="O148" s="54">
        <f t="shared" ref="O148:W148" si="174">SUM(O139:O147)</f>
        <v>130252.10084033615</v>
      </c>
      <c r="P148" s="54">
        <f t="shared" si="174"/>
        <v>0</v>
      </c>
      <c r="Q148" s="54">
        <f t="shared" si="174"/>
        <v>0</v>
      </c>
      <c r="R148" s="54">
        <f t="shared" si="174"/>
        <v>0</v>
      </c>
      <c r="S148" s="54">
        <f t="shared" si="174"/>
        <v>0</v>
      </c>
      <c r="T148" s="54">
        <f t="shared" si="174"/>
        <v>0</v>
      </c>
      <c r="U148" s="54">
        <f t="shared" si="174"/>
        <v>0</v>
      </c>
      <c r="V148" s="54">
        <f t="shared" si="174"/>
        <v>0</v>
      </c>
      <c r="W148" s="54">
        <f t="shared" si="174"/>
        <v>0</v>
      </c>
      <c r="X148" s="54">
        <f t="shared" si="153"/>
        <v>130252.10084033615</v>
      </c>
      <c r="Y148" s="139"/>
      <c r="Z148" s="140"/>
      <c r="AA148" s="142"/>
      <c r="AD148" s="16"/>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c r="EY148"/>
      <c r="EZ148"/>
      <c r="FA148"/>
      <c r="FB148"/>
      <c r="FC148"/>
      <c r="FD148"/>
      <c r="FE148"/>
      <c r="FF148"/>
      <c r="FG148"/>
      <c r="FH148"/>
      <c r="FI148"/>
      <c r="FJ148"/>
      <c r="FK148"/>
      <c r="FL148"/>
      <c r="FM148"/>
      <c r="FN148"/>
      <c r="FO148"/>
      <c r="FP148"/>
      <c r="FQ148"/>
      <c r="FR148"/>
      <c r="FS148"/>
      <c r="FT148"/>
      <c r="FU148"/>
      <c r="FV148"/>
      <c r="FW148"/>
      <c r="FX148"/>
      <c r="FY148"/>
      <c r="FZ148"/>
      <c r="GA148"/>
      <c r="GB148"/>
      <c r="GC148"/>
      <c r="GD148"/>
      <c r="GE148"/>
      <c r="GF148"/>
      <c r="GG148"/>
      <c r="GH148"/>
      <c r="GI148"/>
      <c r="GJ148"/>
      <c r="GK148"/>
      <c r="GL148"/>
      <c r="GM148"/>
      <c r="GN148"/>
      <c r="GO148"/>
      <c r="GP148"/>
      <c r="GQ148"/>
      <c r="GR148"/>
      <c r="GS148"/>
      <c r="GT148"/>
      <c r="GU148"/>
      <c r="GV148"/>
      <c r="GW148"/>
      <c r="GX148"/>
      <c r="GY148"/>
      <c r="GZ148"/>
      <c r="HA148"/>
      <c r="HB148"/>
      <c r="HC148"/>
      <c r="HD148"/>
      <c r="HE148"/>
      <c r="HF148"/>
      <c r="HG148"/>
      <c r="HH148"/>
      <c r="HI148"/>
      <c r="HJ148"/>
      <c r="HK148"/>
      <c r="HL148"/>
      <c r="HM148"/>
      <c r="HN148"/>
      <c r="HO148"/>
      <c r="HP148"/>
      <c r="HQ148"/>
      <c r="HR148"/>
      <c r="HS148"/>
      <c r="HT148"/>
      <c r="HU148"/>
      <c r="HV148"/>
      <c r="HW148"/>
      <c r="HX148"/>
      <c r="HY148"/>
      <c r="HZ148"/>
      <c r="IA148"/>
      <c r="IB148"/>
      <c r="IC148"/>
      <c r="ID148"/>
      <c r="IE148"/>
      <c r="IF148"/>
      <c r="IG148"/>
      <c r="IH148"/>
      <c r="II148"/>
      <c r="IJ148"/>
      <c r="IK148"/>
      <c r="IL148"/>
      <c r="IM148"/>
      <c r="IN148"/>
      <c r="IO148"/>
      <c r="IP148"/>
      <c r="IQ148"/>
      <c r="IR148"/>
      <c r="IS148"/>
      <c r="IT148"/>
      <c r="IU148"/>
      <c r="IV148"/>
      <c r="IW148"/>
      <c r="IX148"/>
      <c r="IY148"/>
    </row>
    <row r="149" spans="1:259" ht="34.5" customHeight="1" thickBot="1" x14ac:dyDescent="0.25">
      <c r="A149" s="45">
        <v>121</v>
      </c>
      <c r="B149" s="45"/>
      <c r="C149" s="45"/>
      <c r="D149" s="72" t="s">
        <v>244</v>
      </c>
      <c r="E149" s="130"/>
      <c r="F149" s="52"/>
      <c r="G149" s="150"/>
      <c r="H149" s="150"/>
      <c r="I149" s="150"/>
      <c r="J149" s="150"/>
      <c r="K149" s="150"/>
      <c r="L149" s="150"/>
      <c r="M149" s="150"/>
      <c r="N149" s="150"/>
      <c r="O149" s="54"/>
      <c r="P149" s="54"/>
      <c r="Q149" s="54"/>
      <c r="R149" s="54"/>
      <c r="S149" s="54"/>
      <c r="T149" s="54"/>
      <c r="U149" s="54"/>
      <c r="V149" s="54"/>
      <c r="W149" s="54"/>
      <c r="X149" s="54"/>
      <c r="Y149" s="139"/>
      <c r="Z149" s="140"/>
      <c r="AA149" s="142"/>
      <c r="AG149" s="176"/>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c r="DR149"/>
      <c r="DS149"/>
      <c r="DT149"/>
      <c r="DU149"/>
      <c r="DV149"/>
      <c r="DW149"/>
      <c r="DX149"/>
      <c r="DY149"/>
      <c r="DZ149"/>
      <c r="EA149"/>
      <c r="EB149"/>
      <c r="EC149"/>
      <c r="ED149"/>
      <c r="EE149"/>
      <c r="EF149"/>
      <c r="EG149"/>
      <c r="EH149"/>
      <c r="EI149"/>
      <c r="EJ149"/>
      <c r="EK149"/>
      <c r="EL149"/>
      <c r="EM149"/>
      <c r="EN149"/>
      <c r="EO149"/>
      <c r="EP149"/>
      <c r="EQ149"/>
      <c r="ER149"/>
      <c r="ES149"/>
      <c r="ET149"/>
      <c r="EU149"/>
      <c r="EV149"/>
      <c r="EW149"/>
      <c r="EX149"/>
      <c r="EY149"/>
      <c r="EZ149"/>
      <c r="FA149"/>
      <c r="FB149"/>
      <c r="FC149"/>
      <c r="FD149"/>
      <c r="FE149"/>
      <c r="FF149"/>
      <c r="FG149"/>
      <c r="FH149"/>
      <c r="FI149"/>
      <c r="FJ149"/>
      <c r="FK149"/>
      <c r="FL149"/>
      <c r="FM149"/>
      <c r="FN149"/>
      <c r="FO149"/>
      <c r="FP149"/>
      <c r="FQ149"/>
      <c r="FR149"/>
      <c r="FS149"/>
      <c r="FT149"/>
      <c r="FU149"/>
      <c r="FV149"/>
      <c r="FW149"/>
      <c r="FX149"/>
      <c r="FY149"/>
      <c r="FZ149"/>
      <c r="GA149"/>
      <c r="GB149"/>
      <c r="GC149"/>
      <c r="GD149"/>
      <c r="GE149"/>
      <c r="GF149"/>
      <c r="GG149"/>
      <c r="GH149"/>
      <c r="GI149"/>
      <c r="GJ149"/>
      <c r="GK149"/>
      <c r="GL149"/>
      <c r="GM149"/>
      <c r="GN149"/>
      <c r="GO149"/>
      <c r="GP149"/>
      <c r="GQ149"/>
      <c r="GR149"/>
      <c r="GS149"/>
      <c r="GT149"/>
      <c r="GU149"/>
      <c r="GV149"/>
      <c r="GW149"/>
      <c r="GX149"/>
      <c r="GY149"/>
      <c r="GZ149"/>
      <c r="HA149"/>
      <c r="HB149"/>
      <c r="HC149"/>
      <c r="HD149"/>
      <c r="HE149"/>
      <c r="HF149"/>
      <c r="HG149"/>
      <c r="HH149"/>
      <c r="HI149"/>
      <c r="HJ149"/>
      <c r="HK149"/>
      <c r="HL149"/>
      <c r="HM149"/>
      <c r="HN149"/>
      <c r="HO149"/>
      <c r="HP149"/>
      <c r="HQ149"/>
      <c r="HR149"/>
      <c r="HS149"/>
      <c r="HT149"/>
      <c r="HU149"/>
      <c r="HV149"/>
      <c r="HW149"/>
      <c r="HX149"/>
      <c r="HY149"/>
      <c r="HZ149"/>
      <c r="IA149"/>
      <c r="IB149"/>
      <c r="IC149"/>
      <c r="ID149"/>
      <c r="IE149"/>
      <c r="IF149"/>
      <c r="IG149"/>
      <c r="IH149"/>
      <c r="II149"/>
      <c r="IJ149"/>
      <c r="IK149"/>
      <c r="IL149"/>
      <c r="IM149"/>
      <c r="IN149"/>
      <c r="IO149"/>
      <c r="IP149"/>
      <c r="IQ149"/>
      <c r="IR149"/>
      <c r="IS149"/>
      <c r="IT149"/>
      <c r="IU149"/>
      <c r="IV149"/>
      <c r="IW149"/>
      <c r="IX149"/>
      <c r="IY149"/>
    </row>
    <row r="150" spans="1:259" ht="34.5" customHeight="1" thickBot="1" x14ac:dyDescent="0.25">
      <c r="A150" s="45">
        <v>122</v>
      </c>
      <c r="B150" s="45" t="s">
        <v>245</v>
      </c>
      <c r="C150" s="45">
        <v>95</v>
      </c>
      <c r="D150" s="72" t="s">
        <v>369</v>
      </c>
      <c r="E150" s="130" t="s">
        <v>246</v>
      </c>
      <c r="F150" s="52">
        <v>25000</v>
      </c>
      <c r="G150" s="150"/>
      <c r="H150" s="150"/>
      <c r="I150" s="150"/>
      <c r="J150" s="150"/>
      <c r="K150" s="150"/>
      <c r="L150" s="150"/>
      <c r="M150" s="150"/>
      <c r="N150" s="150"/>
      <c r="O150" s="54">
        <f>F150/1.19</f>
        <v>21008.403361344539</v>
      </c>
      <c r="P150" s="54">
        <f t="shared" ref="P150:W155" si="175">G150/1.19</f>
        <v>0</v>
      </c>
      <c r="Q150" s="54">
        <f t="shared" si="175"/>
        <v>0</v>
      </c>
      <c r="R150" s="54">
        <f t="shared" si="175"/>
        <v>0</v>
      </c>
      <c r="S150" s="54">
        <f t="shared" si="175"/>
        <v>0</v>
      </c>
      <c r="T150" s="54">
        <f t="shared" si="175"/>
        <v>0</v>
      </c>
      <c r="U150" s="54">
        <f t="shared" si="175"/>
        <v>0</v>
      </c>
      <c r="V150" s="54">
        <f t="shared" si="175"/>
        <v>0</v>
      </c>
      <c r="W150" s="54">
        <f t="shared" si="175"/>
        <v>0</v>
      </c>
      <c r="X150" s="54">
        <f t="shared" ref="X150:X157" si="176">SUM(O150:W150)</f>
        <v>21008.403361344539</v>
      </c>
      <c r="Y150" s="134" t="s">
        <v>85</v>
      </c>
      <c r="Z150" s="143" t="s">
        <v>318</v>
      </c>
      <c r="AA150" s="143" t="s">
        <v>319</v>
      </c>
      <c r="AG150" s="176"/>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c r="DW150"/>
      <c r="DX150"/>
      <c r="DY150"/>
      <c r="DZ150"/>
      <c r="EA150"/>
      <c r="EB150"/>
      <c r="EC150"/>
      <c r="ED150"/>
      <c r="EE150"/>
      <c r="EF150"/>
      <c r="EG150"/>
      <c r="EH150"/>
      <c r="EI150"/>
      <c r="EJ150"/>
      <c r="EK150"/>
      <c r="EL150"/>
      <c r="EM150"/>
      <c r="EN150"/>
      <c r="EO150"/>
      <c r="EP150"/>
      <c r="EQ150"/>
      <c r="ER150"/>
      <c r="ES150"/>
      <c r="ET150"/>
      <c r="EU150"/>
      <c r="EV150"/>
      <c r="EW150"/>
      <c r="EX150"/>
      <c r="EY150"/>
      <c r="EZ150"/>
      <c r="FA150"/>
      <c r="FB150"/>
      <c r="FC150"/>
      <c r="FD150"/>
      <c r="FE150"/>
      <c r="FF150"/>
      <c r="FG150"/>
      <c r="FH150"/>
      <c r="FI150"/>
      <c r="FJ150"/>
      <c r="FK150"/>
      <c r="FL150"/>
      <c r="FM150"/>
      <c r="FN150"/>
      <c r="FO150"/>
      <c r="FP150"/>
      <c r="FQ150"/>
      <c r="FR150"/>
      <c r="FS150"/>
      <c r="FT150"/>
      <c r="FU150"/>
      <c r="FV150"/>
      <c r="FW150"/>
      <c r="FX150"/>
      <c r="FY150"/>
      <c r="FZ150"/>
      <c r="GA150"/>
      <c r="GB150"/>
      <c r="GC150"/>
      <c r="GD150"/>
      <c r="GE150"/>
      <c r="GF150"/>
      <c r="GG150"/>
      <c r="GH150"/>
      <c r="GI150"/>
      <c r="GJ150"/>
      <c r="GK150"/>
      <c r="GL150"/>
      <c r="GM150"/>
      <c r="GN150"/>
      <c r="GO150"/>
      <c r="GP150"/>
      <c r="GQ150"/>
      <c r="GR150"/>
      <c r="GS150"/>
      <c r="GT150"/>
      <c r="GU150"/>
      <c r="GV150"/>
      <c r="GW150"/>
      <c r="GX150"/>
      <c r="GY150"/>
      <c r="GZ150"/>
      <c r="HA150"/>
      <c r="HB150"/>
      <c r="HC150"/>
      <c r="HD150"/>
      <c r="HE150"/>
      <c r="HF150"/>
      <c r="HG150"/>
      <c r="HH150"/>
      <c r="HI150"/>
      <c r="HJ150"/>
      <c r="HK150"/>
      <c r="HL150"/>
      <c r="HM150"/>
      <c r="HN150"/>
      <c r="HO150"/>
      <c r="HP150"/>
      <c r="HQ150"/>
      <c r="HR150"/>
      <c r="HS150"/>
      <c r="HT150"/>
      <c r="HU150"/>
      <c r="HV150"/>
      <c r="HW150"/>
      <c r="HX150"/>
      <c r="HY150"/>
      <c r="HZ150"/>
      <c r="IA150"/>
      <c r="IB150"/>
      <c r="IC150"/>
      <c r="ID150"/>
      <c r="IE150"/>
      <c r="IF150"/>
      <c r="IG150"/>
      <c r="IH150"/>
      <c r="II150"/>
      <c r="IJ150"/>
      <c r="IK150"/>
      <c r="IL150"/>
      <c r="IM150"/>
      <c r="IN150"/>
      <c r="IO150"/>
      <c r="IP150"/>
      <c r="IQ150"/>
      <c r="IR150"/>
      <c r="IS150"/>
      <c r="IT150"/>
      <c r="IU150"/>
      <c r="IV150"/>
      <c r="IW150"/>
      <c r="IX150"/>
      <c r="IY150"/>
    </row>
    <row r="151" spans="1:259" ht="34.5" customHeight="1" thickBot="1" x14ac:dyDescent="0.25">
      <c r="A151" s="45">
        <v>123</v>
      </c>
      <c r="B151" s="45" t="s">
        <v>245</v>
      </c>
      <c r="C151" s="45">
        <v>96</v>
      </c>
      <c r="D151" s="72" t="s">
        <v>364</v>
      </c>
      <c r="E151" s="130" t="s">
        <v>246</v>
      </c>
      <c r="F151" s="52">
        <v>30000</v>
      </c>
      <c r="G151" s="150"/>
      <c r="H151" s="150"/>
      <c r="I151" s="150"/>
      <c r="J151" s="150"/>
      <c r="K151" s="150"/>
      <c r="L151" s="150"/>
      <c r="M151" s="150"/>
      <c r="N151" s="150"/>
      <c r="O151" s="54">
        <f t="shared" ref="O151:O155" si="177">F151/1.19</f>
        <v>25210.084033613446</v>
      </c>
      <c r="P151" s="54">
        <f t="shared" si="175"/>
        <v>0</v>
      </c>
      <c r="Q151" s="54">
        <f t="shared" si="175"/>
        <v>0</v>
      </c>
      <c r="R151" s="54">
        <f t="shared" si="175"/>
        <v>0</v>
      </c>
      <c r="S151" s="54">
        <f t="shared" si="175"/>
        <v>0</v>
      </c>
      <c r="T151" s="54">
        <f t="shared" si="175"/>
        <v>0</v>
      </c>
      <c r="U151" s="54">
        <f t="shared" si="175"/>
        <v>0</v>
      </c>
      <c r="V151" s="54">
        <f t="shared" si="175"/>
        <v>0</v>
      </c>
      <c r="W151" s="54">
        <f t="shared" si="175"/>
        <v>0</v>
      </c>
      <c r="X151" s="54">
        <f t="shared" si="176"/>
        <v>25210.084033613446</v>
      </c>
      <c r="Y151" s="134" t="s">
        <v>85</v>
      </c>
      <c r="Z151" s="143" t="s">
        <v>318</v>
      </c>
      <c r="AA151" s="143" t="s">
        <v>319</v>
      </c>
      <c r="AG151" s="176"/>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c r="DU151"/>
      <c r="DV151"/>
      <c r="DW151"/>
      <c r="DX151"/>
      <c r="DY151"/>
      <c r="DZ151"/>
      <c r="EA151"/>
      <c r="EB151"/>
      <c r="EC151"/>
      <c r="ED151"/>
      <c r="EE151"/>
      <c r="EF151"/>
      <c r="EG151"/>
      <c r="EH151"/>
      <c r="EI151"/>
      <c r="EJ151"/>
      <c r="EK151"/>
      <c r="EL151"/>
      <c r="EM151"/>
      <c r="EN151"/>
      <c r="EO151"/>
      <c r="EP151"/>
      <c r="EQ151"/>
      <c r="ER151"/>
      <c r="ES151"/>
      <c r="ET151"/>
      <c r="EU151"/>
      <c r="EV151"/>
      <c r="EW151"/>
      <c r="EX151"/>
      <c r="EY151"/>
      <c r="EZ151"/>
      <c r="FA151"/>
      <c r="FB151"/>
      <c r="FC151"/>
      <c r="FD151"/>
      <c r="FE151"/>
      <c r="FF151"/>
      <c r="FG151"/>
      <c r="FH151"/>
      <c r="FI151"/>
      <c r="FJ151"/>
      <c r="FK151"/>
      <c r="FL151"/>
      <c r="FM151"/>
      <c r="FN151"/>
      <c r="FO151"/>
      <c r="FP151"/>
      <c r="FQ151"/>
      <c r="FR151"/>
      <c r="FS151"/>
      <c r="FT151"/>
      <c r="FU151"/>
      <c r="FV151"/>
      <c r="FW151"/>
      <c r="FX151"/>
      <c r="FY151"/>
      <c r="FZ151"/>
      <c r="GA151"/>
      <c r="GB151"/>
      <c r="GC151"/>
      <c r="GD151"/>
      <c r="GE151"/>
      <c r="GF151"/>
      <c r="GG151"/>
      <c r="GH151"/>
      <c r="GI151"/>
      <c r="GJ151"/>
      <c r="GK151"/>
      <c r="GL151"/>
      <c r="GM151"/>
      <c r="GN151"/>
      <c r="GO151"/>
      <c r="GP151"/>
      <c r="GQ151"/>
      <c r="GR151"/>
      <c r="GS151"/>
      <c r="GT151"/>
      <c r="GU151"/>
      <c r="GV151"/>
      <c r="GW151"/>
      <c r="GX151"/>
      <c r="GY151"/>
      <c r="GZ151"/>
      <c r="HA151"/>
      <c r="HB151"/>
      <c r="HC151"/>
      <c r="HD151"/>
      <c r="HE151"/>
      <c r="HF151"/>
      <c r="HG151"/>
      <c r="HH151"/>
      <c r="HI151"/>
      <c r="HJ151"/>
      <c r="HK151"/>
      <c r="HL151"/>
      <c r="HM151"/>
      <c r="HN151"/>
      <c r="HO151"/>
      <c r="HP151"/>
      <c r="HQ151"/>
      <c r="HR151"/>
      <c r="HS151"/>
      <c r="HT151"/>
      <c r="HU151"/>
      <c r="HV151"/>
      <c r="HW151"/>
      <c r="HX151"/>
      <c r="HY151"/>
      <c r="HZ151"/>
      <c r="IA151"/>
      <c r="IB151"/>
      <c r="IC151"/>
      <c r="ID151"/>
      <c r="IE151"/>
      <c r="IF151"/>
      <c r="IG151"/>
      <c r="IH151"/>
      <c r="II151"/>
      <c r="IJ151"/>
      <c r="IK151"/>
      <c r="IL151"/>
      <c r="IM151"/>
      <c r="IN151"/>
      <c r="IO151"/>
      <c r="IP151"/>
      <c r="IQ151"/>
      <c r="IR151"/>
      <c r="IS151"/>
      <c r="IT151"/>
      <c r="IU151"/>
      <c r="IV151"/>
      <c r="IW151"/>
      <c r="IX151"/>
      <c r="IY151"/>
    </row>
    <row r="152" spans="1:259" ht="64.5" customHeight="1" thickBot="1" x14ac:dyDescent="0.25">
      <c r="A152" s="45">
        <v>124</v>
      </c>
      <c r="B152" s="45" t="s">
        <v>245</v>
      </c>
      <c r="C152" s="45">
        <v>97</v>
      </c>
      <c r="D152" s="72" t="s">
        <v>365</v>
      </c>
      <c r="E152" s="130" t="s">
        <v>246</v>
      </c>
      <c r="F152" s="52">
        <v>500</v>
      </c>
      <c r="G152" s="150"/>
      <c r="H152" s="150"/>
      <c r="I152" s="150"/>
      <c r="J152" s="150"/>
      <c r="K152" s="150"/>
      <c r="L152" s="150"/>
      <c r="M152" s="150"/>
      <c r="N152" s="150"/>
      <c r="O152" s="54">
        <f t="shared" si="177"/>
        <v>420.1680672268908</v>
      </c>
      <c r="P152" s="54">
        <f t="shared" si="175"/>
        <v>0</v>
      </c>
      <c r="Q152" s="54">
        <f t="shared" si="175"/>
        <v>0</v>
      </c>
      <c r="R152" s="54">
        <f t="shared" si="175"/>
        <v>0</v>
      </c>
      <c r="S152" s="54">
        <f t="shared" si="175"/>
        <v>0</v>
      </c>
      <c r="T152" s="54">
        <f t="shared" si="175"/>
        <v>0</v>
      </c>
      <c r="U152" s="54">
        <f t="shared" si="175"/>
        <v>0</v>
      </c>
      <c r="V152" s="54">
        <f t="shared" si="175"/>
        <v>0</v>
      </c>
      <c r="W152" s="54">
        <f t="shared" si="175"/>
        <v>0</v>
      </c>
      <c r="X152" s="54">
        <f t="shared" si="176"/>
        <v>420.1680672268908</v>
      </c>
      <c r="Y152" s="134" t="s">
        <v>85</v>
      </c>
      <c r="Z152" s="143" t="s">
        <v>318</v>
      </c>
      <c r="AA152" s="143" t="s">
        <v>319</v>
      </c>
      <c r="AG152" s="176"/>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c r="DW152"/>
      <c r="DX152"/>
      <c r="DY152"/>
      <c r="DZ152"/>
      <c r="EA152"/>
      <c r="EB152"/>
      <c r="EC152"/>
      <c r="ED152"/>
      <c r="EE152"/>
      <c r="EF152"/>
      <c r="EG152"/>
      <c r="EH152"/>
      <c r="EI152"/>
      <c r="EJ152"/>
      <c r="EK152"/>
      <c r="EL152"/>
      <c r="EM152"/>
      <c r="EN152"/>
      <c r="EO152"/>
      <c r="EP152"/>
      <c r="EQ152"/>
      <c r="ER152"/>
      <c r="ES152"/>
      <c r="ET152"/>
      <c r="EU152"/>
      <c r="EV152"/>
      <c r="EW152"/>
      <c r="EX152"/>
      <c r="EY152"/>
      <c r="EZ152"/>
      <c r="FA152"/>
      <c r="FB152"/>
      <c r="FC152"/>
      <c r="FD152"/>
      <c r="FE152"/>
      <c r="FF152"/>
      <c r="FG152"/>
      <c r="FH152"/>
      <c r="FI152"/>
      <c r="FJ152"/>
      <c r="FK152"/>
      <c r="FL152"/>
      <c r="FM152"/>
      <c r="FN152"/>
      <c r="FO152"/>
      <c r="FP152"/>
      <c r="FQ152"/>
      <c r="FR152"/>
      <c r="FS152"/>
      <c r="FT152"/>
      <c r="FU152"/>
      <c r="FV152"/>
      <c r="FW152"/>
      <c r="FX152"/>
      <c r="FY152"/>
      <c r="FZ152"/>
      <c r="GA152"/>
      <c r="GB152"/>
      <c r="GC152"/>
      <c r="GD152"/>
      <c r="GE152"/>
      <c r="GF152"/>
      <c r="GG152"/>
      <c r="GH152"/>
      <c r="GI152"/>
      <c r="GJ152"/>
      <c r="GK152"/>
      <c r="GL152"/>
      <c r="GM152"/>
      <c r="GN152"/>
      <c r="GO152"/>
      <c r="GP152"/>
      <c r="GQ152"/>
      <c r="GR152"/>
      <c r="GS152"/>
      <c r="GT152"/>
      <c r="GU152"/>
      <c r="GV152"/>
      <c r="GW152"/>
      <c r="GX152"/>
      <c r="GY152"/>
      <c r="GZ152"/>
      <c r="HA152"/>
      <c r="HB152"/>
      <c r="HC152"/>
      <c r="HD152"/>
      <c r="HE152"/>
      <c r="HF152"/>
      <c r="HG152"/>
      <c r="HH152"/>
      <c r="HI152"/>
      <c r="HJ152"/>
      <c r="HK152"/>
      <c r="HL152"/>
      <c r="HM152"/>
      <c r="HN152"/>
      <c r="HO152"/>
      <c r="HP152"/>
      <c r="HQ152"/>
      <c r="HR152"/>
      <c r="HS152"/>
      <c r="HT152"/>
      <c r="HU152"/>
      <c r="HV152"/>
      <c r="HW152"/>
      <c r="HX152"/>
      <c r="HY152"/>
      <c r="HZ152"/>
      <c r="IA152"/>
      <c r="IB152"/>
      <c r="IC152"/>
      <c r="ID152"/>
      <c r="IE152"/>
      <c r="IF152"/>
      <c r="IG152"/>
      <c r="IH152"/>
      <c r="II152"/>
      <c r="IJ152"/>
      <c r="IK152"/>
      <c r="IL152"/>
      <c r="IM152"/>
      <c r="IN152"/>
      <c r="IO152"/>
      <c r="IP152"/>
      <c r="IQ152"/>
      <c r="IR152"/>
      <c r="IS152"/>
      <c r="IT152"/>
      <c r="IU152"/>
      <c r="IV152"/>
      <c r="IW152"/>
      <c r="IX152"/>
      <c r="IY152"/>
    </row>
    <row r="153" spans="1:259" ht="54.75" customHeight="1" thickBot="1" x14ac:dyDescent="0.25">
      <c r="A153" s="45">
        <v>125</v>
      </c>
      <c r="B153" s="45" t="s">
        <v>245</v>
      </c>
      <c r="C153" s="45">
        <v>98</v>
      </c>
      <c r="D153" s="72" t="s">
        <v>366</v>
      </c>
      <c r="E153" s="130" t="s">
        <v>246</v>
      </c>
      <c r="F153" s="52">
        <v>1400</v>
      </c>
      <c r="G153" s="150"/>
      <c r="H153" s="150"/>
      <c r="I153" s="150"/>
      <c r="J153" s="150"/>
      <c r="K153" s="150"/>
      <c r="L153" s="150"/>
      <c r="M153" s="150"/>
      <c r="N153" s="150"/>
      <c r="O153" s="54">
        <f t="shared" si="177"/>
        <v>1176.4705882352941</v>
      </c>
      <c r="P153" s="54">
        <f t="shared" si="175"/>
        <v>0</v>
      </c>
      <c r="Q153" s="54">
        <f t="shared" si="175"/>
        <v>0</v>
      </c>
      <c r="R153" s="54">
        <f t="shared" si="175"/>
        <v>0</v>
      </c>
      <c r="S153" s="54">
        <f t="shared" si="175"/>
        <v>0</v>
      </c>
      <c r="T153" s="54">
        <f t="shared" si="175"/>
        <v>0</v>
      </c>
      <c r="U153" s="54">
        <f t="shared" si="175"/>
        <v>0</v>
      </c>
      <c r="V153" s="54">
        <f t="shared" si="175"/>
        <v>0</v>
      </c>
      <c r="W153" s="54">
        <f t="shared" si="175"/>
        <v>0</v>
      </c>
      <c r="X153" s="54">
        <f t="shared" si="176"/>
        <v>1176.4705882352941</v>
      </c>
      <c r="Y153" s="134" t="s">
        <v>85</v>
      </c>
      <c r="Z153" s="143" t="s">
        <v>318</v>
      </c>
      <c r="AA153" s="143" t="s">
        <v>319</v>
      </c>
      <c r="AG153" s="176"/>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c r="EC153"/>
      <c r="ED153"/>
      <c r="EE153"/>
      <c r="EF153"/>
      <c r="EG153"/>
      <c r="EH153"/>
      <c r="EI153"/>
      <c r="EJ153"/>
      <c r="EK153"/>
      <c r="EL153"/>
      <c r="EM153"/>
      <c r="EN153"/>
      <c r="EO153"/>
      <c r="EP153"/>
      <c r="EQ153"/>
      <c r="ER153"/>
      <c r="ES153"/>
      <c r="ET153"/>
      <c r="EU153"/>
      <c r="EV153"/>
      <c r="EW153"/>
      <c r="EX153"/>
      <c r="EY153"/>
      <c r="EZ153"/>
      <c r="FA153"/>
      <c r="FB153"/>
      <c r="FC153"/>
      <c r="FD153"/>
      <c r="FE153"/>
      <c r="FF153"/>
      <c r="FG153"/>
      <c r="FH153"/>
      <c r="FI153"/>
      <c r="FJ153"/>
      <c r="FK153"/>
      <c r="FL153"/>
      <c r="FM153"/>
      <c r="FN153"/>
      <c r="FO153"/>
      <c r="FP153"/>
      <c r="FQ153"/>
      <c r="FR153"/>
      <c r="FS153"/>
      <c r="FT153"/>
      <c r="FU153"/>
      <c r="FV153"/>
      <c r="FW153"/>
      <c r="FX153"/>
      <c r="FY153"/>
      <c r="FZ153"/>
      <c r="GA153"/>
      <c r="GB153"/>
      <c r="GC153"/>
      <c r="GD153"/>
      <c r="GE153"/>
      <c r="GF153"/>
      <c r="GG153"/>
      <c r="GH153"/>
      <c r="GI153"/>
      <c r="GJ153"/>
      <c r="GK153"/>
      <c r="GL153"/>
      <c r="GM153"/>
      <c r="GN153"/>
      <c r="GO153"/>
      <c r="GP153"/>
      <c r="GQ153"/>
      <c r="GR153"/>
      <c r="GS153"/>
      <c r="GT153"/>
      <c r="GU153"/>
      <c r="GV153"/>
      <c r="GW153"/>
      <c r="GX153"/>
      <c r="GY153"/>
      <c r="GZ153"/>
      <c r="HA153"/>
      <c r="HB153"/>
      <c r="HC153"/>
      <c r="HD153"/>
      <c r="HE153"/>
      <c r="HF153"/>
      <c r="HG153"/>
      <c r="HH153"/>
      <c r="HI153"/>
      <c r="HJ153"/>
      <c r="HK153"/>
      <c r="HL153"/>
      <c r="HM153"/>
      <c r="HN153"/>
      <c r="HO153"/>
      <c r="HP153"/>
      <c r="HQ153"/>
      <c r="HR153"/>
      <c r="HS153"/>
      <c r="HT153"/>
      <c r="HU153"/>
      <c r="HV153"/>
      <c r="HW153"/>
      <c r="HX153"/>
      <c r="HY153"/>
      <c r="HZ153"/>
      <c r="IA153"/>
      <c r="IB153"/>
      <c r="IC153"/>
      <c r="ID153"/>
      <c r="IE153"/>
      <c r="IF153"/>
      <c r="IG153"/>
      <c r="IH153"/>
      <c r="II153"/>
      <c r="IJ153"/>
      <c r="IK153"/>
      <c r="IL153"/>
      <c r="IM153"/>
      <c r="IN153"/>
      <c r="IO153"/>
      <c r="IP153"/>
      <c r="IQ153"/>
      <c r="IR153"/>
      <c r="IS153"/>
      <c r="IT153"/>
      <c r="IU153"/>
      <c r="IV153"/>
      <c r="IW153"/>
      <c r="IX153"/>
      <c r="IY153"/>
    </row>
    <row r="154" spans="1:259" ht="49.5" customHeight="1" thickBot="1" x14ac:dyDescent="0.25">
      <c r="A154" s="306">
        <v>126</v>
      </c>
      <c r="B154" s="45" t="s">
        <v>245</v>
      </c>
      <c r="C154" s="45">
        <v>99</v>
      </c>
      <c r="D154" s="72" t="s">
        <v>367</v>
      </c>
      <c r="E154" s="130" t="s">
        <v>246</v>
      </c>
      <c r="F154" s="52">
        <v>1000</v>
      </c>
      <c r="G154" s="52"/>
      <c r="H154" s="52"/>
      <c r="I154" s="52"/>
      <c r="J154" s="52"/>
      <c r="K154" s="52"/>
      <c r="L154" s="52"/>
      <c r="M154" s="52"/>
      <c r="N154" s="52"/>
      <c r="O154" s="54">
        <f t="shared" si="177"/>
        <v>840.3361344537816</v>
      </c>
      <c r="P154" s="54">
        <f t="shared" si="175"/>
        <v>0</v>
      </c>
      <c r="Q154" s="54">
        <f t="shared" si="175"/>
        <v>0</v>
      </c>
      <c r="R154" s="54">
        <f t="shared" si="175"/>
        <v>0</v>
      </c>
      <c r="S154" s="54">
        <f t="shared" si="175"/>
        <v>0</v>
      </c>
      <c r="T154" s="54">
        <f t="shared" si="175"/>
        <v>0</v>
      </c>
      <c r="U154" s="54">
        <f t="shared" si="175"/>
        <v>0</v>
      </c>
      <c r="V154" s="54">
        <f t="shared" si="175"/>
        <v>0</v>
      </c>
      <c r="W154" s="54">
        <f t="shared" si="175"/>
        <v>0</v>
      </c>
      <c r="X154" s="54">
        <f t="shared" si="176"/>
        <v>840.3361344537816</v>
      </c>
      <c r="Y154" s="134" t="s">
        <v>85</v>
      </c>
      <c r="Z154" s="143" t="s">
        <v>318</v>
      </c>
      <c r="AA154" s="143" t="s">
        <v>319</v>
      </c>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c r="DR154"/>
      <c r="DS154"/>
      <c r="DT154"/>
      <c r="DU154"/>
      <c r="DV154"/>
      <c r="DW154"/>
      <c r="DX154"/>
      <c r="DY154"/>
      <c r="DZ154"/>
      <c r="EA154"/>
      <c r="EB154"/>
      <c r="EC154"/>
      <c r="ED154"/>
      <c r="EE154"/>
      <c r="EF154"/>
      <c r="EG154"/>
      <c r="EH154"/>
      <c r="EI154"/>
      <c r="EJ154"/>
      <c r="EK154"/>
      <c r="EL154"/>
      <c r="EM154"/>
      <c r="EN154"/>
      <c r="EO154"/>
      <c r="EP154"/>
      <c r="EQ154"/>
      <c r="ER154"/>
      <c r="ES154"/>
      <c r="ET154"/>
      <c r="EU154"/>
      <c r="EV154"/>
      <c r="EW154"/>
      <c r="EX154"/>
      <c r="EY154"/>
      <c r="EZ154"/>
      <c r="FA154"/>
      <c r="FB154"/>
      <c r="FC154"/>
      <c r="FD154"/>
      <c r="FE154"/>
      <c r="FF154"/>
      <c r="FG154"/>
      <c r="FH154"/>
      <c r="FI154"/>
      <c r="FJ154"/>
      <c r="FK154"/>
      <c r="FL154"/>
      <c r="FM154"/>
      <c r="FN154"/>
      <c r="FO154"/>
      <c r="FP154"/>
      <c r="FQ154"/>
      <c r="FR154"/>
      <c r="FS154"/>
      <c r="FT154"/>
      <c r="FU154"/>
      <c r="FV154"/>
      <c r="FW154"/>
      <c r="FX154"/>
      <c r="FY154"/>
      <c r="FZ154"/>
      <c r="GA154"/>
      <c r="GB154"/>
      <c r="GC154"/>
      <c r="GD154"/>
      <c r="GE154"/>
      <c r="GF154"/>
      <c r="GG154"/>
      <c r="GH154"/>
      <c r="GI154"/>
      <c r="GJ154"/>
      <c r="GK154"/>
      <c r="GL154"/>
      <c r="GM154"/>
      <c r="GN154"/>
      <c r="GO154"/>
      <c r="GP154"/>
      <c r="GQ154"/>
      <c r="GR154"/>
      <c r="GS154"/>
      <c r="GT154"/>
      <c r="GU154"/>
      <c r="GV154"/>
      <c r="GW154"/>
      <c r="GX154"/>
      <c r="GY154"/>
      <c r="GZ154"/>
      <c r="HA154"/>
      <c r="HB154"/>
      <c r="HC154"/>
      <c r="HD154"/>
      <c r="HE154"/>
      <c r="HF154"/>
      <c r="HG154"/>
      <c r="HH154"/>
      <c r="HI154"/>
      <c r="HJ154"/>
      <c r="HK154"/>
      <c r="HL154"/>
      <c r="HM154"/>
      <c r="HN154"/>
      <c r="HO154"/>
      <c r="HP154"/>
      <c r="HQ154"/>
      <c r="HR154"/>
      <c r="HS154"/>
      <c r="HT154"/>
      <c r="HU154"/>
      <c r="HV154"/>
      <c r="HW154"/>
      <c r="HX154"/>
      <c r="HY154"/>
      <c r="HZ154"/>
      <c r="IA154"/>
      <c r="IB154"/>
      <c r="IC154"/>
      <c r="ID154"/>
      <c r="IE154"/>
      <c r="IF154"/>
      <c r="IG154"/>
      <c r="IH154"/>
      <c r="II154"/>
      <c r="IJ154"/>
      <c r="IK154"/>
      <c r="IL154"/>
      <c r="IM154"/>
      <c r="IN154"/>
      <c r="IO154"/>
      <c r="IP154"/>
      <c r="IQ154"/>
      <c r="IR154"/>
      <c r="IS154"/>
      <c r="IT154"/>
      <c r="IU154"/>
      <c r="IV154"/>
      <c r="IW154"/>
      <c r="IX154"/>
      <c r="IY154"/>
    </row>
    <row r="155" spans="1:259" ht="41.25" customHeight="1" thickBot="1" x14ac:dyDescent="0.25">
      <c r="A155" s="308">
        <v>127</v>
      </c>
      <c r="B155" s="45" t="s">
        <v>245</v>
      </c>
      <c r="C155" s="45">
        <v>100</v>
      </c>
      <c r="D155" s="72" t="s">
        <v>368</v>
      </c>
      <c r="E155" s="130" t="s">
        <v>246</v>
      </c>
      <c r="F155" s="52">
        <v>600</v>
      </c>
      <c r="G155" s="52"/>
      <c r="H155" s="52"/>
      <c r="I155" s="52"/>
      <c r="J155" s="52"/>
      <c r="K155" s="52"/>
      <c r="L155" s="52"/>
      <c r="M155" s="52"/>
      <c r="N155" s="52"/>
      <c r="O155" s="54">
        <f t="shared" si="177"/>
        <v>504.20168067226894</v>
      </c>
      <c r="P155" s="54">
        <f t="shared" si="175"/>
        <v>0</v>
      </c>
      <c r="Q155" s="54">
        <f t="shared" si="175"/>
        <v>0</v>
      </c>
      <c r="R155" s="54">
        <f t="shared" si="175"/>
        <v>0</v>
      </c>
      <c r="S155" s="54">
        <f t="shared" si="175"/>
        <v>0</v>
      </c>
      <c r="T155" s="54">
        <f t="shared" si="175"/>
        <v>0</v>
      </c>
      <c r="U155" s="54">
        <f t="shared" si="175"/>
        <v>0</v>
      </c>
      <c r="V155" s="54">
        <f t="shared" si="175"/>
        <v>0</v>
      </c>
      <c r="W155" s="54">
        <f t="shared" si="175"/>
        <v>0</v>
      </c>
      <c r="X155" s="54">
        <f t="shared" si="176"/>
        <v>504.20168067226894</v>
      </c>
      <c r="Y155" s="134" t="s">
        <v>85</v>
      </c>
      <c r="Z155" s="143" t="s">
        <v>318</v>
      </c>
      <c r="AA155" s="143" t="s">
        <v>319</v>
      </c>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c r="DO155"/>
      <c r="DP155"/>
      <c r="DQ155"/>
      <c r="DR155"/>
      <c r="DS155"/>
      <c r="DT155"/>
      <c r="DU155"/>
      <c r="DV155"/>
      <c r="DW155"/>
      <c r="DX155"/>
      <c r="DY155"/>
      <c r="DZ155"/>
      <c r="EA155"/>
      <c r="EB155"/>
      <c r="EC155"/>
      <c r="ED155"/>
      <c r="EE155"/>
      <c r="EF155"/>
      <c r="EG155"/>
      <c r="EH155"/>
      <c r="EI155"/>
      <c r="EJ155"/>
      <c r="EK155"/>
      <c r="EL155"/>
      <c r="EM155"/>
      <c r="EN155"/>
      <c r="EO155"/>
      <c r="EP155"/>
      <c r="EQ155"/>
      <c r="ER155"/>
      <c r="ES155"/>
      <c r="ET155"/>
      <c r="EU155"/>
      <c r="EV155"/>
      <c r="EW155"/>
      <c r="EX155"/>
      <c r="EY155"/>
      <c r="EZ155"/>
      <c r="FA155"/>
      <c r="FB155"/>
      <c r="FC155"/>
      <c r="FD155"/>
      <c r="FE155"/>
      <c r="FF155"/>
      <c r="FG155"/>
      <c r="FH155"/>
      <c r="FI155"/>
      <c r="FJ155"/>
      <c r="FK155"/>
      <c r="FL155"/>
      <c r="FM155"/>
      <c r="FN155"/>
      <c r="FO155"/>
      <c r="FP155"/>
      <c r="FQ155"/>
      <c r="FR155"/>
      <c r="FS155"/>
      <c r="FT155"/>
      <c r="FU155"/>
      <c r="FV155"/>
      <c r="FW155"/>
      <c r="FX155"/>
      <c r="FY155"/>
      <c r="FZ155"/>
      <c r="GA155"/>
      <c r="GB155"/>
      <c r="GC155"/>
      <c r="GD155"/>
      <c r="GE155"/>
      <c r="GF155"/>
      <c r="GG155"/>
      <c r="GH155"/>
      <c r="GI155"/>
      <c r="GJ155"/>
      <c r="GK155"/>
      <c r="GL155"/>
      <c r="GM155"/>
      <c r="GN155"/>
      <c r="GO155"/>
      <c r="GP155"/>
      <c r="GQ155"/>
      <c r="GR155"/>
      <c r="GS155"/>
      <c r="GT155"/>
      <c r="GU155"/>
      <c r="GV155"/>
      <c r="GW155"/>
      <c r="GX155"/>
      <c r="GY155"/>
      <c r="GZ155"/>
      <c r="HA155"/>
      <c r="HB155"/>
      <c r="HC155"/>
      <c r="HD155"/>
      <c r="HE155"/>
      <c r="HF155"/>
      <c r="HG155"/>
      <c r="HH155"/>
      <c r="HI155"/>
      <c r="HJ155"/>
      <c r="HK155"/>
      <c r="HL155"/>
      <c r="HM155"/>
      <c r="HN155"/>
      <c r="HO155"/>
      <c r="HP155"/>
      <c r="HQ155"/>
      <c r="HR155"/>
      <c r="HS155"/>
      <c r="HT155"/>
      <c r="HU155"/>
      <c r="HV155"/>
      <c r="HW155"/>
      <c r="HX155"/>
      <c r="HY155"/>
      <c r="HZ155"/>
      <c r="IA155"/>
      <c r="IB155"/>
      <c r="IC155"/>
      <c r="ID155"/>
      <c r="IE155"/>
      <c r="IF155"/>
      <c r="IG155"/>
      <c r="IH155"/>
      <c r="II155"/>
      <c r="IJ155"/>
      <c r="IK155"/>
      <c r="IL155"/>
      <c r="IM155"/>
      <c r="IN155"/>
      <c r="IO155"/>
      <c r="IP155"/>
      <c r="IQ155"/>
      <c r="IR155"/>
      <c r="IS155"/>
      <c r="IT155"/>
      <c r="IU155"/>
      <c r="IV155"/>
      <c r="IW155"/>
      <c r="IX155"/>
      <c r="IY155"/>
    </row>
    <row r="156" spans="1:259" ht="29.25" customHeight="1" thickBot="1" x14ac:dyDescent="0.25">
      <c r="A156" s="45">
        <v>128</v>
      </c>
      <c r="B156" s="45"/>
      <c r="C156" s="45"/>
      <c r="D156" s="72" t="s">
        <v>247</v>
      </c>
      <c r="E156" s="130"/>
      <c r="F156" s="52">
        <f>SUM(F150:F155)</f>
        <v>58500</v>
      </c>
      <c r="G156" s="52"/>
      <c r="H156" s="52"/>
      <c r="I156" s="52"/>
      <c r="J156" s="52"/>
      <c r="K156" s="52"/>
      <c r="L156" s="52"/>
      <c r="M156" s="52"/>
      <c r="N156" s="52"/>
      <c r="O156" s="54">
        <f>SUM(O150:O155)</f>
        <v>49159.663865546223</v>
      </c>
      <c r="P156" s="54">
        <f t="shared" ref="P156:W156" si="178">SUM(P150:P155)</f>
        <v>0</v>
      </c>
      <c r="Q156" s="54">
        <f t="shared" si="178"/>
        <v>0</v>
      </c>
      <c r="R156" s="54">
        <f t="shared" si="178"/>
        <v>0</v>
      </c>
      <c r="S156" s="54">
        <f t="shared" si="178"/>
        <v>0</v>
      </c>
      <c r="T156" s="54">
        <f t="shared" si="178"/>
        <v>0</v>
      </c>
      <c r="U156" s="54">
        <f t="shared" si="178"/>
        <v>0</v>
      </c>
      <c r="V156" s="54">
        <f t="shared" si="178"/>
        <v>0</v>
      </c>
      <c r="W156" s="54">
        <f t="shared" si="178"/>
        <v>0</v>
      </c>
      <c r="X156" s="54">
        <f t="shared" si="176"/>
        <v>49159.663865546223</v>
      </c>
      <c r="Y156" s="139"/>
      <c r="Z156" s="137"/>
      <c r="AA156" s="133"/>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c r="DR156"/>
      <c r="DS156"/>
      <c r="DT156"/>
      <c r="DU156"/>
      <c r="DV156"/>
      <c r="DW156"/>
      <c r="DX156"/>
      <c r="DY156"/>
      <c r="DZ156"/>
      <c r="EA156"/>
      <c r="EB156"/>
      <c r="EC156"/>
      <c r="ED156"/>
      <c r="EE156"/>
      <c r="EF156"/>
      <c r="EG156"/>
      <c r="EH156"/>
      <c r="EI156"/>
      <c r="EJ156"/>
      <c r="EK156"/>
      <c r="EL156"/>
      <c r="EM156"/>
      <c r="EN156"/>
      <c r="EO156"/>
      <c r="EP156"/>
      <c r="EQ156"/>
      <c r="ER156"/>
      <c r="ES156"/>
      <c r="ET156"/>
      <c r="EU156"/>
      <c r="EV156"/>
      <c r="EW156"/>
      <c r="EX156"/>
      <c r="EY156"/>
      <c r="EZ156"/>
      <c r="FA156"/>
      <c r="FB156"/>
      <c r="FC156"/>
      <c r="FD156"/>
      <c r="FE156"/>
      <c r="FF156"/>
      <c r="FG156"/>
      <c r="FH156"/>
      <c r="FI156"/>
      <c r="FJ156"/>
      <c r="FK156"/>
      <c r="FL156"/>
      <c r="FM156"/>
      <c r="FN156"/>
      <c r="FO156"/>
      <c r="FP156"/>
      <c r="FQ156"/>
      <c r="FR156"/>
      <c r="FS156"/>
      <c r="FT156"/>
      <c r="FU156"/>
      <c r="FV156"/>
      <c r="FW156"/>
      <c r="FX156"/>
      <c r="FY156"/>
      <c r="FZ156"/>
      <c r="GA156"/>
      <c r="GB156"/>
      <c r="GC156"/>
      <c r="GD156"/>
      <c r="GE156"/>
      <c r="GF156"/>
      <c r="GG156"/>
      <c r="GH156"/>
      <c r="GI156"/>
      <c r="GJ156"/>
      <c r="GK156"/>
      <c r="GL156"/>
      <c r="GM156"/>
      <c r="GN156"/>
      <c r="GO156"/>
      <c r="GP156"/>
      <c r="GQ156"/>
      <c r="GR156"/>
      <c r="GS156"/>
      <c r="GT156"/>
      <c r="GU156"/>
      <c r="GV156"/>
      <c r="GW156"/>
      <c r="GX156"/>
      <c r="GY156"/>
      <c r="GZ156"/>
      <c r="HA156"/>
      <c r="HB156"/>
      <c r="HC156"/>
      <c r="HD156"/>
      <c r="HE156"/>
      <c r="HF156"/>
      <c r="HG156"/>
      <c r="HH156"/>
      <c r="HI156"/>
      <c r="HJ156"/>
      <c r="HK156"/>
      <c r="HL156"/>
      <c r="HM156"/>
      <c r="HN156"/>
      <c r="HO156"/>
      <c r="HP156"/>
      <c r="HQ156"/>
      <c r="HR156"/>
      <c r="HS156"/>
      <c r="HT156"/>
      <c r="HU156"/>
      <c r="HV156"/>
      <c r="HW156"/>
      <c r="HX156"/>
      <c r="HY156"/>
      <c r="HZ156"/>
      <c r="IA156"/>
      <c r="IB156"/>
      <c r="IC156"/>
      <c r="ID156"/>
      <c r="IE156"/>
      <c r="IF156"/>
      <c r="IG156"/>
      <c r="IH156"/>
      <c r="II156"/>
      <c r="IJ156"/>
      <c r="IK156"/>
      <c r="IL156"/>
      <c r="IM156"/>
      <c r="IN156"/>
      <c r="IO156"/>
      <c r="IP156"/>
      <c r="IQ156"/>
      <c r="IR156"/>
      <c r="IS156"/>
      <c r="IT156"/>
      <c r="IU156"/>
      <c r="IV156"/>
      <c r="IW156"/>
      <c r="IX156"/>
      <c r="IY156"/>
    </row>
    <row r="157" spans="1:259" ht="28.5" customHeight="1" thickBot="1" x14ac:dyDescent="0.25">
      <c r="A157" s="45">
        <v>129</v>
      </c>
      <c r="B157" s="45"/>
      <c r="C157" s="45"/>
      <c r="D157" s="51" t="s">
        <v>65</v>
      </c>
      <c r="E157" s="130"/>
      <c r="F157" s="153"/>
      <c r="G157" s="153"/>
      <c r="H157" s="153"/>
      <c r="I157" s="153"/>
      <c r="J157" s="153"/>
      <c r="K157" s="153"/>
      <c r="L157" s="153"/>
      <c r="M157" s="153"/>
      <c r="N157" s="153"/>
      <c r="O157" s="54">
        <f t="shared" ref="O157:W157" si="179">O28+O30+O32+O35+O39+O43+O83+O85+O87+O91+O93+O95+O97+O99+O103+O104+O105+O129+O138+O148+O156</f>
        <v>2580538.7474365896</v>
      </c>
      <c r="P157" s="54">
        <f t="shared" si="179"/>
        <v>354267.21147174464</v>
      </c>
      <c r="Q157" s="54">
        <f t="shared" si="179"/>
        <v>1069616.8375607124</v>
      </c>
      <c r="R157" s="54">
        <f t="shared" si="179"/>
        <v>106876.87919204379</v>
      </c>
      <c r="S157" s="54">
        <f t="shared" si="179"/>
        <v>100316.08973864777</v>
      </c>
      <c r="T157" s="54">
        <f t="shared" si="179"/>
        <v>120630.63757613138</v>
      </c>
      <c r="U157" s="54">
        <f t="shared" si="179"/>
        <v>132857.91380772495</v>
      </c>
      <c r="V157" s="54">
        <f t="shared" si="179"/>
        <v>0</v>
      </c>
      <c r="W157" s="54">
        <f t="shared" si="179"/>
        <v>278158.97001002234</v>
      </c>
      <c r="X157" s="54">
        <f t="shared" si="176"/>
        <v>4743263.2867936166</v>
      </c>
      <c r="Y157" s="177"/>
      <c r="Z157" s="140"/>
      <c r="AA157" s="142"/>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c r="DR157"/>
      <c r="DS157"/>
      <c r="DT157"/>
      <c r="DU157"/>
      <c r="DV157"/>
      <c r="DW157"/>
      <c r="DX157"/>
      <c r="DY157"/>
      <c r="DZ157"/>
      <c r="EA157"/>
      <c r="EB157"/>
      <c r="EC157"/>
      <c r="ED157"/>
      <c r="EE157"/>
      <c r="EF157"/>
      <c r="EG157"/>
      <c r="EH157"/>
      <c r="EI157"/>
      <c r="EJ157"/>
      <c r="EK157"/>
      <c r="EL157"/>
      <c r="EM157"/>
      <c r="EN157"/>
      <c r="EO157"/>
      <c r="EP157"/>
      <c r="EQ157"/>
      <c r="ER157"/>
      <c r="ES157"/>
      <c r="ET157"/>
      <c r="EU157"/>
      <c r="EV157"/>
      <c r="EW157"/>
      <c r="EX157"/>
      <c r="EY157"/>
      <c r="EZ157"/>
      <c r="FA157"/>
      <c r="FB157"/>
      <c r="FC157"/>
      <c r="FD157"/>
      <c r="FE157"/>
      <c r="FF157"/>
      <c r="FG157"/>
      <c r="FH157"/>
      <c r="FI157"/>
      <c r="FJ157"/>
      <c r="FK157"/>
      <c r="FL157"/>
      <c r="FM157"/>
      <c r="FN157"/>
      <c r="FO157"/>
      <c r="FP157"/>
      <c r="FQ157"/>
      <c r="FR157"/>
      <c r="FS157"/>
      <c r="FT157"/>
      <c r="FU157"/>
      <c r="FV157"/>
      <c r="FW157"/>
      <c r="FX157"/>
      <c r="FY157"/>
      <c r="FZ157"/>
      <c r="GA157"/>
      <c r="GB157"/>
      <c r="GC157"/>
      <c r="GD157"/>
      <c r="GE157"/>
      <c r="GF157"/>
      <c r="GG157"/>
      <c r="GH157"/>
      <c r="GI157"/>
      <c r="GJ157"/>
      <c r="GK157"/>
      <c r="GL157"/>
      <c r="GM157"/>
      <c r="GN157"/>
      <c r="GO157"/>
      <c r="GP157"/>
      <c r="GQ157"/>
      <c r="GR157"/>
      <c r="GS157"/>
      <c r="GT157"/>
      <c r="GU157"/>
      <c r="GV157"/>
      <c r="GW157"/>
      <c r="GX157"/>
      <c r="GY157"/>
      <c r="GZ157"/>
      <c r="HA157"/>
      <c r="HB157"/>
      <c r="HC157"/>
      <c r="HD157"/>
      <c r="HE157"/>
      <c r="HF157"/>
      <c r="HG157"/>
      <c r="HH157"/>
      <c r="HI157"/>
      <c r="HJ157"/>
      <c r="HK157"/>
      <c r="HL157"/>
      <c r="HM157"/>
      <c r="HN157"/>
      <c r="HO157"/>
      <c r="HP157"/>
      <c r="HQ157"/>
      <c r="HR157"/>
      <c r="HS157"/>
      <c r="HT157"/>
      <c r="HU157"/>
      <c r="HV157"/>
      <c r="HW157"/>
      <c r="HX157"/>
      <c r="HY157"/>
      <c r="HZ157"/>
      <c r="IA157"/>
      <c r="IB157"/>
      <c r="IC157"/>
      <c r="ID157"/>
      <c r="IE157"/>
      <c r="IF157"/>
      <c r="IG157"/>
      <c r="IH157"/>
      <c r="II157"/>
      <c r="IJ157"/>
      <c r="IK157"/>
      <c r="IL157"/>
      <c r="IM157"/>
      <c r="IN157"/>
      <c r="IO157"/>
      <c r="IP157"/>
      <c r="IQ157"/>
      <c r="IR157"/>
      <c r="IS157"/>
      <c r="IT157"/>
      <c r="IU157"/>
      <c r="IV157"/>
      <c r="IW157"/>
      <c r="IX157"/>
      <c r="IY157"/>
    </row>
    <row r="158" spans="1:259" ht="18" customHeight="1" x14ac:dyDescent="0.2">
      <c r="A158" s="244"/>
      <c r="B158" s="244"/>
      <c r="C158" s="244"/>
      <c r="D158" s="245"/>
      <c r="E158" s="246"/>
      <c r="F158" s="247"/>
      <c r="G158" s="247"/>
      <c r="H158" s="247"/>
      <c r="I158" s="247"/>
      <c r="J158" s="247"/>
      <c r="K158" s="247"/>
      <c r="L158" s="247"/>
      <c r="M158" s="247"/>
      <c r="N158" s="247"/>
      <c r="O158" s="248"/>
      <c r="P158" s="248"/>
      <c r="Q158" s="248"/>
      <c r="R158" s="248"/>
      <c r="S158" s="248"/>
      <c r="T158" s="248"/>
      <c r="U158" s="248"/>
      <c r="V158" s="248"/>
      <c r="W158" s="248"/>
      <c r="X158" s="248"/>
      <c r="Y158" s="249"/>
      <c r="Z158" s="250"/>
      <c r="AA158" s="251"/>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c r="DU158"/>
      <c r="DV158"/>
      <c r="DW158"/>
      <c r="DX158"/>
      <c r="DY158"/>
      <c r="DZ158"/>
      <c r="EA158"/>
      <c r="EB158"/>
      <c r="EC158"/>
      <c r="ED158"/>
      <c r="EE158"/>
      <c r="EF158"/>
      <c r="EG158"/>
      <c r="EH158"/>
      <c r="EI158"/>
      <c r="EJ158"/>
      <c r="EK158"/>
      <c r="EL158"/>
      <c r="EM158"/>
      <c r="EN158"/>
      <c r="EO158"/>
      <c r="EP158"/>
      <c r="EQ158"/>
      <c r="ER158"/>
      <c r="ES158"/>
      <c r="ET158"/>
      <c r="EU158"/>
      <c r="EV158"/>
      <c r="EW158"/>
      <c r="EX158"/>
      <c r="EY158"/>
      <c r="EZ158"/>
      <c r="FA158"/>
      <c r="FB158"/>
      <c r="FC158"/>
      <c r="FD158"/>
      <c r="FE158"/>
      <c r="FF158"/>
      <c r="FG158"/>
      <c r="FH158"/>
      <c r="FI158"/>
      <c r="FJ158"/>
      <c r="FK158"/>
      <c r="FL158"/>
      <c r="FM158"/>
      <c r="FN158"/>
      <c r="FO158"/>
      <c r="FP158"/>
      <c r="FQ158"/>
      <c r="FR158"/>
      <c r="FS158"/>
      <c r="FT158"/>
      <c r="FU158"/>
      <c r="FV158"/>
      <c r="FW158"/>
      <c r="FX158"/>
      <c r="FY158"/>
      <c r="FZ158"/>
      <c r="GA158"/>
      <c r="GB158"/>
      <c r="GC158"/>
      <c r="GD158"/>
      <c r="GE158"/>
      <c r="GF158"/>
      <c r="GG158"/>
      <c r="GH158"/>
      <c r="GI158"/>
      <c r="GJ158"/>
      <c r="GK158"/>
      <c r="GL158"/>
      <c r="GM158"/>
      <c r="GN158"/>
      <c r="GO158"/>
      <c r="GP158"/>
      <c r="GQ158"/>
      <c r="GR158"/>
      <c r="GS158"/>
      <c r="GT158"/>
      <c r="GU158"/>
      <c r="GV158"/>
      <c r="GW158"/>
      <c r="GX158"/>
      <c r="GY158"/>
      <c r="GZ158"/>
      <c r="HA158"/>
      <c r="HB158"/>
      <c r="HC158"/>
      <c r="HD158"/>
      <c r="HE158"/>
      <c r="HF158"/>
      <c r="HG158"/>
      <c r="HH158"/>
      <c r="HI158"/>
      <c r="HJ158"/>
      <c r="HK158"/>
      <c r="HL158"/>
      <c r="HM158"/>
      <c r="HN158"/>
      <c r="HO158"/>
      <c r="HP158"/>
      <c r="HQ158"/>
      <c r="HR158"/>
      <c r="HS158"/>
      <c r="HT158"/>
      <c r="HU158"/>
      <c r="HV158"/>
      <c r="HW158"/>
      <c r="HX158"/>
      <c r="HY158"/>
      <c r="HZ158"/>
      <c r="IA158"/>
      <c r="IB158"/>
      <c r="IC158"/>
      <c r="ID158"/>
      <c r="IE158"/>
      <c r="IF158"/>
      <c r="IG158"/>
      <c r="IH158"/>
      <c r="II158"/>
      <c r="IJ158"/>
      <c r="IK158"/>
      <c r="IL158"/>
      <c r="IM158"/>
      <c r="IN158"/>
      <c r="IO158"/>
      <c r="IP158"/>
      <c r="IQ158"/>
      <c r="IR158"/>
      <c r="IS158"/>
      <c r="IT158"/>
      <c r="IU158"/>
      <c r="IV158"/>
      <c r="IW158"/>
      <c r="IX158"/>
      <c r="IY158"/>
    </row>
    <row r="159" spans="1:259" ht="13.5" customHeight="1" x14ac:dyDescent="0.2">
      <c r="A159" s="244"/>
      <c r="B159" s="244"/>
      <c r="C159" s="244"/>
      <c r="D159" s="245"/>
      <c r="E159" s="246"/>
      <c r="F159" s="247"/>
      <c r="G159" s="247"/>
      <c r="H159" s="247"/>
      <c r="I159" s="247"/>
      <c r="J159" s="247"/>
      <c r="K159" s="247"/>
      <c r="L159" s="247"/>
      <c r="M159" s="247"/>
      <c r="N159" s="247"/>
      <c r="O159" s="248"/>
      <c r="P159" s="248"/>
      <c r="Q159" s="248"/>
      <c r="R159" s="248"/>
      <c r="S159" s="248"/>
      <c r="T159" s="248"/>
      <c r="U159" s="248"/>
      <c r="V159" s="248"/>
      <c r="W159" s="248"/>
      <c r="X159" s="248"/>
      <c r="Y159" s="249"/>
      <c r="Z159" s="250"/>
      <c r="AA159" s="251"/>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c r="DU159"/>
      <c r="DV159"/>
      <c r="DW159"/>
      <c r="DX159"/>
      <c r="DY159"/>
      <c r="DZ159"/>
      <c r="EA159"/>
      <c r="EB159"/>
      <c r="EC159"/>
      <c r="ED159"/>
      <c r="EE159"/>
      <c r="EF159"/>
      <c r="EG159"/>
      <c r="EH159"/>
      <c r="EI159"/>
      <c r="EJ159"/>
      <c r="EK159"/>
      <c r="EL159"/>
      <c r="EM159"/>
      <c r="EN159"/>
      <c r="EO159"/>
      <c r="EP159"/>
      <c r="EQ159"/>
      <c r="ER159"/>
      <c r="ES159"/>
      <c r="ET159"/>
      <c r="EU159"/>
      <c r="EV159"/>
      <c r="EW159"/>
      <c r="EX159"/>
      <c r="EY159"/>
      <c r="EZ159"/>
      <c r="FA159"/>
      <c r="FB159"/>
      <c r="FC159"/>
      <c r="FD159"/>
      <c r="FE159"/>
      <c r="FF159"/>
      <c r="FG159"/>
      <c r="FH159"/>
      <c r="FI159"/>
      <c r="FJ159"/>
      <c r="FK159"/>
      <c r="FL159"/>
      <c r="FM159"/>
      <c r="FN159"/>
      <c r="FO159"/>
      <c r="FP159"/>
      <c r="FQ159"/>
      <c r="FR159"/>
      <c r="FS159"/>
      <c r="FT159"/>
      <c r="FU159"/>
      <c r="FV159"/>
      <c r="FW159"/>
      <c r="FX159"/>
      <c r="FY159"/>
      <c r="FZ159"/>
      <c r="GA159"/>
      <c r="GB159"/>
      <c r="GC159"/>
      <c r="GD159"/>
      <c r="GE159"/>
      <c r="GF159"/>
      <c r="GG159"/>
      <c r="GH159"/>
      <c r="GI159"/>
      <c r="GJ159"/>
      <c r="GK159"/>
      <c r="GL159"/>
      <c r="GM159"/>
      <c r="GN159"/>
      <c r="GO159"/>
      <c r="GP159"/>
      <c r="GQ159"/>
      <c r="GR159"/>
      <c r="GS159"/>
      <c r="GT159"/>
      <c r="GU159"/>
      <c r="GV159"/>
      <c r="GW159"/>
      <c r="GX159"/>
      <c r="GY159"/>
      <c r="GZ159"/>
      <c r="HA159"/>
      <c r="HB159"/>
      <c r="HC159"/>
      <c r="HD159"/>
      <c r="HE159"/>
      <c r="HF159"/>
      <c r="HG159"/>
      <c r="HH159"/>
      <c r="HI159"/>
      <c r="HJ159"/>
      <c r="HK159"/>
      <c r="HL159"/>
      <c r="HM159"/>
      <c r="HN159"/>
      <c r="HO159"/>
      <c r="HP159"/>
      <c r="HQ159"/>
      <c r="HR159"/>
      <c r="HS159"/>
      <c r="HT159"/>
      <c r="HU159"/>
      <c r="HV159"/>
      <c r="HW159"/>
      <c r="HX159"/>
      <c r="HY159"/>
      <c r="HZ159"/>
      <c r="IA159"/>
      <c r="IB159"/>
      <c r="IC159"/>
      <c r="ID159"/>
      <c r="IE159"/>
      <c r="IF159"/>
      <c r="IG159"/>
      <c r="IH159"/>
      <c r="II159"/>
      <c r="IJ159"/>
      <c r="IK159"/>
      <c r="IL159"/>
      <c r="IM159"/>
      <c r="IN159"/>
      <c r="IO159"/>
      <c r="IP159"/>
      <c r="IQ159"/>
      <c r="IR159"/>
      <c r="IS159"/>
      <c r="IT159"/>
      <c r="IU159"/>
      <c r="IV159"/>
      <c r="IW159"/>
      <c r="IX159"/>
      <c r="IY159"/>
    </row>
    <row r="160" spans="1:259" ht="15.75" customHeight="1" x14ac:dyDescent="0.2">
      <c r="A160" s="244"/>
      <c r="B160" s="198"/>
      <c r="D160" s="395" t="s">
        <v>283</v>
      </c>
      <c r="E160" s="395"/>
      <c r="F160" s="102"/>
      <c r="G160" s="102"/>
      <c r="H160" s="106"/>
      <c r="I160" s="247"/>
      <c r="J160" s="247"/>
      <c r="K160" s="247"/>
      <c r="L160" s="247"/>
      <c r="M160" s="247"/>
      <c r="N160" s="247"/>
      <c r="O160" s="248"/>
      <c r="P160" s="248"/>
      <c r="Q160" s="248"/>
      <c r="R160" s="248"/>
      <c r="S160" s="248"/>
      <c r="T160" s="248"/>
      <c r="U160" s="248"/>
      <c r="V160" s="248"/>
      <c r="W160" s="248"/>
      <c r="X160" s="248"/>
      <c r="Y160" s="249"/>
      <c r="Z160" s="250"/>
      <c r="AA160" s="251"/>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c r="DU160"/>
      <c r="DV160"/>
      <c r="DW160"/>
      <c r="DX160"/>
      <c r="DY160"/>
      <c r="DZ160"/>
      <c r="EA160"/>
      <c r="EB160"/>
      <c r="EC160"/>
      <c r="ED160"/>
      <c r="EE160"/>
      <c r="EF160"/>
      <c r="EG160"/>
      <c r="EH160"/>
      <c r="EI160"/>
      <c r="EJ160"/>
      <c r="EK160"/>
      <c r="EL160"/>
      <c r="EM160"/>
      <c r="EN160"/>
      <c r="EO160"/>
      <c r="EP160"/>
      <c r="EQ160"/>
      <c r="ER160"/>
      <c r="ES160"/>
      <c r="ET160"/>
      <c r="EU160"/>
      <c r="EV160"/>
      <c r="EW160"/>
      <c r="EX160"/>
      <c r="EY160"/>
      <c r="EZ160"/>
      <c r="FA160"/>
      <c r="FB160"/>
      <c r="FC160"/>
      <c r="FD160"/>
      <c r="FE160"/>
      <c r="FF160"/>
      <c r="FG160"/>
      <c r="FH160"/>
      <c r="FI160"/>
      <c r="FJ160"/>
      <c r="FK160"/>
      <c r="FL160"/>
      <c r="FM160"/>
      <c r="FN160"/>
      <c r="FO160"/>
      <c r="FP160"/>
      <c r="FQ160"/>
      <c r="FR160"/>
      <c r="FS160"/>
      <c r="FT160"/>
      <c r="FU160"/>
      <c r="FV160"/>
      <c r="FW160"/>
      <c r="FX160"/>
      <c r="FY160"/>
      <c r="FZ160"/>
      <c r="GA160"/>
      <c r="GB160"/>
      <c r="GC160"/>
      <c r="GD160"/>
      <c r="GE160"/>
      <c r="GF160"/>
      <c r="GG160"/>
      <c r="GH160"/>
      <c r="GI160"/>
      <c r="GJ160"/>
      <c r="GK160"/>
      <c r="GL160"/>
      <c r="GM160"/>
      <c r="GN160"/>
      <c r="GO160"/>
      <c r="GP160"/>
      <c r="GQ160"/>
      <c r="GR160"/>
      <c r="GS160"/>
      <c r="GT160"/>
      <c r="GU160"/>
      <c r="GV160"/>
      <c r="GW160"/>
      <c r="GX160"/>
      <c r="GY160"/>
      <c r="GZ160"/>
      <c r="HA160"/>
      <c r="HB160"/>
      <c r="HC160"/>
      <c r="HD160"/>
      <c r="HE160"/>
      <c r="HF160"/>
      <c r="HG160"/>
      <c r="HH160"/>
      <c r="HI160"/>
      <c r="HJ160"/>
      <c r="HK160"/>
      <c r="HL160"/>
      <c r="HM160"/>
      <c r="HN160"/>
      <c r="HO160"/>
      <c r="HP160"/>
      <c r="HQ160"/>
      <c r="HR160"/>
      <c r="HS160"/>
      <c r="HT160"/>
      <c r="HU160"/>
      <c r="HV160"/>
      <c r="HW160"/>
      <c r="HX160"/>
      <c r="HY160"/>
      <c r="HZ160"/>
      <c r="IA160"/>
      <c r="IB160"/>
      <c r="IC160"/>
      <c r="ID160"/>
      <c r="IE160"/>
      <c r="IF160"/>
      <c r="IG160"/>
      <c r="IH160"/>
      <c r="II160"/>
      <c r="IJ160"/>
      <c r="IK160"/>
      <c r="IL160"/>
      <c r="IM160"/>
      <c r="IN160"/>
      <c r="IO160"/>
      <c r="IP160"/>
      <c r="IQ160"/>
      <c r="IR160"/>
      <c r="IS160"/>
      <c r="IT160"/>
      <c r="IU160"/>
      <c r="IV160"/>
      <c r="IW160"/>
      <c r="IX160"/>
      <c r="IY160"/>
    </row>
    <row r="161" spans="1:259" ht="18" customHeight="1" x14ac:dyDescent="0.2">
      <c r="A161" s="244"/>
      <c r="B161" s="360" t="s">
        <v>305</v>
      </c>
      <c r="C161" s="360"/>
      <c r="D161" s="360"/>
      <c r="E161" s="360"/>
      <c r="F161" s="106"/>
      <c r="G161" s="106"/>
      <c r="H161" s="106"/>
      <c r="I161" s="247"/>
      <c r="J161" s="247"/>
      <c r="K161" s="247"/>
      <c r="L161" s="247"/>
      <c r="M161" s="247"/>
      <c r="N161" s="247"/>
      <c r="O161" s="248"/>
      <c r="P161" s="248"/>
      <c r="Q161" s="248"/>
      <c r="R161" s="248"/>
      <c r="S161" s="248"/>
      <c r="T161" s="248"/>
      <c r="U161" s="248"/>
      <c r="V161" s="248"/>
      <c r="W161" s="248"/>
      <c r="X161" s="248"/>
      <c r="Y161" s="249"/>
      <c r="Z161" s="250"/>
      <c r="AA161" s="25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c r="DU161"/>
      <c r="DV161"/>
      <c r="DW161"/>
      <c r="DX161"/>
      <c r="DY161"/>
      <c r="DZ161"/>
      <c r="EA161"/>
      <c r="EB161"/>
      <c r="EC161"/>
      <c r="ED161"/>
      <c r="EE161"/>
      <c r="EF161"/>
      <c r="EG161"/>
      <c r="EH161"/>
      <c r="EI161"/>
      <c r="EJ161"/>
      <c r="EK161"/>
      <c r="EL161"/>
      <c r="EM161"/>
      <c r="EN161"/>
      <c r="EO161"/>
      <c r="EP161"/>
      <c r="EQ161"/>
      <c r="ER161"/>
      <c r="ES161"/>
      <c r="ET161"/>
      <c r="EU161"/>
      <c r="EV161"/>
      <c r="EW161"/>
      <c r="EX161"/>
      <c r="EY161"/>
      <c r="EZ161"/>
      <c r="FA161"/>
      <c r="FB161"/>
      <c r="FC161"/>
      <c r="FD161"/>
      <c r="FE161"/>
      <c r="FF161"/>
      <c r="FG161"/>
      <c r="FH161"/>
      <c r="FI161"/>
      <c r="FJ161"/>
      <c r="FK161"/>
      <c r="FL161"/>
      <c r="FM161"/>
      <c r="FN161"/>
      <c r="FO161"/>
      <c r="FP161"/>
      <c r="FQ161"/>
      <c r="FR161"/>
      <c r="FS161"/>
      <c r="FT161"/>
      <c r="FU161"/>
      <c r="FV161"/>
      <c r="FW161"/>
      <c r="FX161"/>
      <c r="FY161"/>
      <c r="FZ161"/>
      <c r="GA161"/>
      <c r="GB161"/>
      <c r="GC161"/>
      <c r="GD161"/>
      <c r="GE161"/>
      <c r="GF161"/>
      <c r="GG161"/>
      <c r="GH161"/>
      <c r="GI161"/>
      <c r="GJ161"/>
      <c r="GK161"/>
      <c r="GL161"/>
      <c r="GM161"/>
      <c r="GN161"/>
      <c r="GO161"/>
      <c r="GP161"/>
      <c r="GQ161"/>
      <c r="GR161"/>
      <c r="GS161"/>
      <c r="GT161"/>
      <c r="GU161"/>
      <c r="GV161"/>
      <c r="GW161"/>
      <c r="GX161"/>
      <c r="GY161"/>
      <c r="GZ161"/>
      <c r="HA161"/>
      <c r="HB161"/>
      <c r="HC161"/>
      <c r="HD161"/>
      <c r="HE161"/>
      <c r="HF161"/>
      <c r="HG161"/>
      <c r="HH161"/>
      <c r="HI161"/>
      <c r="HJ161"/>
      <c r="HK161"/>
      <c r="HL161"/>
      <c r="HM161"/>
      <c r="HN161"/>
      <c r="HO161"/>
      <c r="HP161"/>
      <c r="HQ161"/>
      <c r="HR161"/>
      <c r="HS161"/>
      <c r="HT161"/>
      <c r="HU161"/>
      <c r="HV161"/>
      <c r="HW161"/>
      <c r="HX161"/>
      <c r="HY161"/>
      <c r="HZ161"/>
      <c r="IA161"/>
      <c r="IB161"/>
      <c r="IC161"/>
      <c r="ID161"/>
      <c r="IE161"/>
      <c r="IF161"/>
      <c r="IG161"/>
      <c r="IH161"/>
      <c r="II161"/>
      <c r="IJ161"/>
      <c r="IK161"/>
      <c r="IL161"/>
      <c r="IM161"/>
      <c r="IN161"/>
      <c r="IO161"/>
      <c r="IP161"/>
      <c r="IQ161"/>
      <c r="IR161"/>
      <c r="IS161"/>
      <c r="IT161"/>
      <c r="IU161"/>
      <c r="IV161"/>
      <c r="IW161"/>
      <c r="IX161"/>
      <c r="IY161"/>
    </row>
    <row r="162" spans="1:259" ht="18" customHeight="1" x14ac:dyDescent="0.2">
      <c r="A162" s="244"/>
      <c r="B162" s="265"/>
      <c r="C162" s="265"/>
      <c r="D162" s="265"/>
      <c r="F162" s="106"/>
      <c r="G162" s="106"/>
      <c r="H162" s="106"/>
      <c r="I162" s="247"/>
      <c r="J162" s="247"/>
      <c r="K162" s="247"/>
      <c r="L162" s="247"/>
      <c r="M162" s="247"/>
      <c r="N162" s="247"/>
      <c r="O162" s="248"/>
      <c r="P162" s="248"/>
      <c r="Q162" s="248"/>
      <c r="R162" s="248"/>
      <c r="S162" s="248"/>
      <c r="T162" s="248"/>
      <c r="U162" s="248"/>
      <c r="V162" s="248"/>
      <c r="W162" s="248"/>
      <c r="X162" s="248"/>
      <c r="Y162" s="249"/>
      <c r="Z162" s="250"/>
      <c r="AA162" s="251"/>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c r="DU162"/>
      <c r="DV162"/>
      <c r="DW162"/>
      <c r="DX162"/>
      <c r="DY162"/>
      <c r="DZ162"/>
      <c r="EA162"/>
      <c r="EB162"/>
      <c r="EC162"/>
      <c r="ED162"/>
      <c r="EE162"/>
      <c r="EF162"/>
      <c r="EG162"/>
      <c r="EH162"/>
      <c r="EI162"/>
      <c r="EJ162"/>
      <c r="EK162"/>
      <c r="EL162"/>
      <c r="EM162"/>
      <c r="EN162"/>
      <c r="EO162"/>
      <c r="EP162"/>
      <c r="EQ162"/>
      <c r="ER162"/>
      <c r="ES162"/>
      <c r="ET162"/>
      <c r="EU162"/>
      <c r="EV162"/>
      <c r="EW162"/>
      <c r="EX162"/>
      <c r="EY162"/>
      <c r="EZ162"/>
      <c r="FA162"/>
      <c r="FB162"/>
      <c r="FC162"/>
      <c r="FD162"/>
      <c r="FE162"/>
      <c r="FF162"/>
      <c r="FG162"/>
      <c r="FH162"/>
      <c r="FI162"/>
      <c r="FJ162"/>
      <c r="FK162"/>
      <c r="FL162"/>
      <c r="FM162"/>
      <c r="FN162"/>
      <c r="FO162"/>
      <c r="FP162"/>
      <c r="FQ162"/>
      <c r="FR162"/>
      <c r="FS162"/>
      <c r="FT162"/>
      <c r="FU162"/>
      <c r="FV162"/>
      <c r="FW162"/>
      <c r="FX162"/>
      <c r="FY162"/>
      <c r="FZ162"/>
      <c r="GA162"/>
      <c r="GB162"/>
      <c r="GC162"/>
      <c r="GD162"/>
      <c r="GE162"/>
      <c r="GF162"/>
      <c r="GG162"/>
      <c r="GH162"/>
      <c r="GI162"/>
      <c r="GJ162"/>
      <c r="GK162"/>
      <c r="GL162"/>
      <c r="GM162"/>
      <c r="GN162"/>
      <c r="GO162"/>
      <c r="GP162"/>
      <c r="GQ162"/>
      <c r="GR162"/>
      <c r="GS162"/>
      <c r="GT162"/>
      <c r="GU162"/>
      <c r="GV162"/>
      <c r="GW162"/>
      <c r="GX162"/>
      <c r="GY162"/>
      <c r="GZ162"/>
      <c r="HA162"/>
      <c r="HB162"/>
      <c r="HC162"/>
      <c r="HD162"/>
      <c r="HE162"/>
      <c r="HF162"/>
      <c r="HG162"/>
      <c r="HH162"/>
      <c r="HI162"/>
      <c r="HJ162"/>
      <c r="HK162"/>
      <c r="HL162"/>
      <c r="HM162"/>
      <c r="HN162"/>
      <c r="HO162"/>
      <c r="HP162"/>
      <c r="HQ162"/>
      <c r="HR162"/>
      <c r="HS162"/>
      <c r="HT162"/>
      <c r="HU162"/>
      <c r="HV162"/>
      <c r="HW162"/>
      <c r="HX162"/>
      <c r="HY162"/>
      <c r="HZ162"/>
      <c r="IA162"/>
      <c r="IB162"/>
      <c r="IC162"/>
      <c r="ID162"/>
      <c r="IE162"/>
      <c r="IF162"/>
      <c r="IG162"/>
      <c r="IH162"/>
      <c r="II162"/>
      <c r="IJ162"/>
      <c r="IK162"/>
      <c r="IL162"/>
      <c r="IM162"/>
      <c r="IN162"/>
      <c r="IO162"/>
      <c r="IP162"/>
      <c r="IQ162"/>
      <c r="IR162"/>
      <c r="IS162"/>
      <c r="IT162"/>
      <c r="IU162"/>
      <c r="IV162"/>
      <c r="IW162"/>
      <c r="IX162"/>
      <c r="IY162"/>
    </row>
    <row r="163" spans="1:259" ht="18" customHeight="1" x14ac:dyDescent="0.2">
      <c r="A163" s="244"/>
      <c r="B163" s="269"/>
      <c r="C163" s="269"/>
      <c r="D163" s="269"/>
      <c r="F163" s="106"/>
      <c r="G163" s="106"/>
      <c r="H163" s="106"/>
      <c r="I163" s="247"/>
      <c r="J163" s="247"/>
      <c r="K163" s="247"/>
      <c r="L163" s="247"/>
      <c r="M163" s="247"/>
      <c r="N163" s="247"/>
      <c r="O163" s="248"/>
      <c r="P163" s="248"/>
      <c r="Q163" s="248"/>
      <c r="R163" s="248"/>
      <c r="S163" s="248"/>
      <c r="T163" s="248"/>
      <c r="U163" s="248"/>
      <c r="V163" s="248"/>
      <c r="W163" s="248"/>
      <c r="X163" s="248"/>
      <c r="Y163" s="249"/>
      <c r="Z163" s="250"/>
      <c r="AA163" s="251"/>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c r="DU163"/>
      <c r="DV163"/>
      <c r="DW163"/>
      <c r="DX163"/>
      <c r="DY163"/>
      <c r="DZ163"/>
      <c r="EA163"/>
      <c r="EB163"/>
      <c r="EC163"/>
      <c r="ED163"/>
      <c r="EE163"/>
      <c r="EF163"/>
      <c r="EG163"/>
      <c r="EH163"/>
      <c r="EI163"/>
      <c r="EJ163"/>
      <c r="EK163"/>
      <c r="EL163"/>
      <c r="EM163"/>
      <c r="EN163"/>
      <c r="EO163"/>
      <c r="EP163"/>
      <c r="EQ163"/>
      <c r="ER163"/>
      <c r="ES163"/>
      <c r="ET163"/>
      <c r="EU163"/>
      <c r="EV163"/>
      <c r="EW163"/>
      <c r="EX163"/>
      <c r="EY163"/>
      <c r="EZ163"/>
      <c r="FA163"/>
      <c r="FB163"/>
      <c r="FC163"/>
      <c r="FD163"/>
      <c r="FE163"/>
      <c r="FF163"/>
      <c r="FG163"/>
      <c r="FH163"/>
      <c r="FI163"/>
      <c r="FJ163"/>
      <c r="FK163"/>
      <c r="FL163"/>
      <c r="FM163"/>
      <c r="FN163"/>
      <c r="FO163"/>
      <c r="FP163"/>
      <c r="FQ163"/>
      <c r="FR163"/>
      <c r="FS163"/>
      <c r="FT163"/>
      <c r="FU163"/>
      <c r="FV163"/>
      <c r="FW163"/>
      <c r="FX163"/>
      <c r="FY163"/>
      <c r="FZ163"/>
      <c r="GA163"/>
      <c r="GB163"/>
      <c r="GC163"/>
      <c r="GD163"/>
      <c r="GE163"/>
      <c r="GF163"/>
      <c r="GG163"/>
      <c r="GH163"/>
      <c r="GI163"/>
      <c r="GJ163"/>
      <c r="GK163"/>
      <c r="GL163"/>
      <c r="GM163"/>
      <c r="GN163"/>
      <c r="GO163"/>
      <c r="GP163"/>
      <c r="GQ163"/>
      <c r="GR163"/>
      <c r="GS163"/>
      <c r="GT163"/>
      <c r="GU163"/>
      <c r="GV163"/>
      <c r="GW163"/>
      <c r="GX163"/>
      <c r="GY163"/>
      <c r="GZ163"/>
      <c r="HA163"/>
      <c r="HB163"/>
      <c r="HC163"/>
      <c r="HD163"/>
      <c r="HE163"/>
      <c r="HF163"/>
      <c r="HG163"/>
      <c r="HH163"/>
      <c r="HI163"/>
      <c r="HJ163"/>
      <c r="HK163"/>
      <c r="HL163"/>
      <c r="HM163"/>
      <c r="HN163"/>
      <c r="HO163"/>
      <c r="HP163"/>
      <c r="HQ163"/>
      <c r="HR163"/>
      <c r="HS163"/>
      <c r="HT163"/>
      <c r="HU163"/>
      <c r="HV163"/>
      <c r="HW163"/>
      <c r="HX163"/>
      <c r="HY163"/>
      <c r="HZ163"/>
      <c r="IA163"/>
      <c r="IB163"/>
      <c r="IC163"/>
      <c r="ID163"/>
      <c r="IE163"/>
      <c r="IF163"/>
      <c r="IG163"/>
      <c r="IH163"/>
      <c r="II163"/>
      <c r="IJ163"/>
      <c r="IK163"/>
      <c r="IL163"/>
      <c r="IM163"/>
      <c r="IN163"/>
      <c r="IO163"/>
      <c r="IP163"/>
      <c r="IQ163"/>
      <c r="IR163"/>
      <c r="IS163"/>
      <c r="IT163"/>
      <c r="IU163"/>
      <c r="IV163"/>
      <c r="IW163"/>
      <c r="IX163"/>
      <c r="IY163"/>
    </row>
    <row r="164" spans="1:259" ht="18" customHeight="1" x14ac:dyDescent="0.2">
      <c r="A164" s="244"/>
      <c r="B164" s="294"/>
      <c r="C164" s="294"/>
      <c r="D164" s="294"/>
      <c r="F164" s="106"/>
      <c r="G164" s="106"/>
      <c r="H164" s="106"/>
      <c r="I164" s="247"/>
      <c r="J164" s="247"/>
      <c r="K164" s="247"/>
      <c r="L164" s="247"/>
      <c r="M164" s="247"/>
      <c r="N164" s="247"/>
      <c r="O164" s="248"/>
      <c r="P164" s="248"/>
      <c r="Q164" s="248"/>
      <c r="R164" s="248"/>
      <c r="S164" s="248"/>
      <c r="T164" s="248"/>
      <c r="U164" s="248"/>
      <c r="V164" s="248"/>
      <c r="W164" s="248"/>
      <c r="X164" s="248"/>
      <c r="Y164" s="249"/>
      <c r="Z164" s="250"/>
      <c r="AA164" s="251"/>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c r="EC164"/>
      <c r="ED164"/>
      <c r="EE164"/>
      <c r="EF164"/>
      <c r="EG164"/>
      <c r="EH164"/>
      <c r="EI164"/>
      <c r="EJ164"/>
      <c r="EK164"/>
      <c r="EL164"/>
      <c r="EM164"/>
      <c r="EN164"/>
      <c r="EO164"/>
      <c r="EP164"/>
      <c r="EQ164"/>
      <c r="ER164"/>
      <c r="ES164"/>
      <c r="ET164"/>
      <c r="EU164"/>
      <c r="EV164"/>
      <c r="EW164"/>
      <c r="EX164"/>
      <c r="EY164"/>
      <c r="EZ164"/>
      <c r="FA164"/>
      <c r="FB164"/>
      <c r="FC164"/>
      <c r="FD164"/>
      <c r="FE164"/>
      <c r="FF164"/>
      <c r="FG164"/>
      <c r="FH164"/>
      <c r="FI164"/>
      <c r="FJ164"/>
      <c r="FK164"/>
      <c r="FL164"/>
      <c r="FM164"/>
      <c r="FN164"/>
      <c r="FO164"/>
      <c r="FP164"/>
      <c r="FQ164"/>
      <c r="FR164"/>
      <c r="FS164"/>
      <c r="FT164"/>
      <c r="FU164"/>
      <c r="FV164"/>
      <c r="FW164"/>
      <c r="FX164"/>
      <c r="FY164"/>
      <c r="FZ164"/>
      <c r="GA164"/>
      <c r="GB164"/>
      <c r="GC164"/>
      <c r="GD164"/>
      <c r="GE164"/>
      <c r="GF164"/>
      <c r="GG164"/>
      <c r="GH164"/>
      <c r="GI164"/>
      <c r="GJ164"/>
      <c r="GK164"/>
      <c r="GL164"/>
      <c r="GM164"/>
      <c r="GN164"/>
      <c r="GO164"/>
      <c r="GP164"/>
      <c r="GQ164"/>
      <c r="GR164"/>
      <c r="GS164"/>
      <c r="GT164"/>
      <c r="GU164"/>
      <c r="GV164"/>
      <c r="GW164"/>
      <c r="GX164"/>
      <c r="GY164"/>
      <c r="GZ164"/>
      <c r="HA164"/>
      <c r="HB164"/>
      <c r="HC164"/>
      <c r="HD164"/>
      <c r="HE164"/>
      <c r="HF164"/>
      <c r="HG164"/>
      <c r="HH164"/>
      <c r="HI164"/>
      <c r="HJ164"/>
      <c r="HK164"/>
      <c r="HL164"/>
      <c r="HM164"/>
      <c r="HN164"/>
      <c r="HO164"/>
      <c r="HP164"/>
      <c r="HQ164"/>
      <c r="HR164"/>
      <c r="HS164"/>
      <c r="HT164"/>
      <c r="HU164"/>
      <c r="HV164"/>
      <c r="HW164"/>
      <c r="HX164"/>
      <c r="HY164"/>
      <c r="HZ164"/>
      <c r="IA164"/>
      <c r="IB164"/>
      <c r="IC164"/>
      <c r="ID164"/>
      <c r="IE164"/>
      <c r="IF164"/>
      <c r="IG164"/>
      <c r="IH164"/>
      <c r="II164"/>
      <c r="IJ164"/>
      <c r="IK164"/>
      <c r="IL164"/>
      <c r="IM164"/>
      <c r="IN164"/>
      <c r="IO164"/>
      <c r="IP164"/>
      <c r="IQ164"/>
      <c r="IR164"/>
      <c r="IS164"/>
      <c r="IT164"/>
      <c r="IU164"/>
      <c r="IV164"/>
      <c r="IW164"/>
      <c r="IX164"/>
      <c r="IY164"/>
    </row>
    <row r="165" spans="1:259" ht="18" customHeight="1" x14ac:dyDescent="0.2">
      <c r="A165" s="244"/>
      <c r="B165" s="294"/>
      <c r="C165" s="294"/>
      <c r="D165" s="294"/>
      <c r="F165" s="106"/>
      <c r="G165" s="106"/>
      <c r="H165" s="106"/>
      <c r="I165" s="247"/>
      <c r="J165" s="247"/>
      <c r="K165" s="247"/>
      <c r="L165" s="247"/>
      <c r="M165" s="247"/>
      <c r="N165" s="247"/>
      <c r="O165" s="248"/>
      <c r="P165" s="248"/>
      <c r="Q165" s="248"/>
      <c r="R165" s="248"/>
      <c r="S165" s="248"/>
      <c r="T165" s="248"/>
      <c r="U165" s="248"/>
      <c r="V165" s="248"/>
      <c r="W165" s="248"/>
      <c r="X165" s="248"/>
      <c r="Y165" s="249"/>
      <c r="Z165" s="250"/>
      <c r="AA165" s="251"/>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c r="EC165"/>
      <c r="ED165"/>
      <c r="EE165"/>
      <c r="EF165"/>
      <c r="EG165"/>
      <c r="EH165"/>
      <c r="EI165"/>
      <c r="EJ165"/>
      <c r="EK165"/>
      <c r="EL165"/>
      <c r="EM165"/>
      <c r="EN165"/>
      <c r="EO165"/>
      <c r="EP165"/>
      <c r="EQ165"/>
      <c r="ER165"/>
      <c r="ES165"/>
      <c r="ET165"/>
      <c r="EU165"/>
      <c r="EV165"/>
      <c r="EW165"/>
      <c r="EX165"/>
      <c r="EY165"/>
      <c r="EZ165"/>
      <c r="FA165"/>
      <c r="FB165"/>
      <c r="FC165"/>
      <c r="FD165"/>
      <c r="FE165"/>
      <c r="FF165"/>
      <c r="FG165"/>
      <c r="FH165"/>
      <c r="FI165"/>
      <c r="FJ165"/>
      <c r="FK165"/>
      <c r="FL165"/>
      <c r="FM165"/>
      <c r="FN165"/>
      <c r="FO165"/>
      <c r="FP165"/>
      <c r="FQ165"/>
      <c r="FR165"/>
      <c r="FS165"/>
      <c r="FT165"/>
      <c r="FU165"/>
      <c r="FV165"/>
      <c r="FW165"/>
      <c r="FX165"/>
      <c r="FY165"/>
      <c r="FZ165"/>
      <c r="GA165"/>
      <c r="GB165"/>
      <c r="GC165"/>
      <c r="GD165"/>
      <c r="GE165"/>
      <c r="GF165"/>
      <c r="GG165"/>
      <c r="GH165"/>
      <c r="GI165"/>
      <c r="GJ165"/>
      <c r="GK165"/>
      <c r="GL165"/>
      <c r="GM165"/>
      <c r="GN165"/>
      <c r="GO165"/>
      <c r="GP165"/>
      <c r="GQ165"/>
      <c r="GR165"/>
      <c r="GS165"/>
      <c r="GT165"/>
      <c r="GU165"/>
      <c r="GV165"/>
      <c r="GW165"/>
      <c r="GX165"/>
      <c r="GY165"/>
      <c r="GZ165"/>
      <c r="HA165"/>
      <c r="HB165"/>
      <c r="HC165"/>
      <c r="HD165"/>
      <c r="HE165"/>
      <c r="HF165"/>
      <c r="HG165"/>
      <c r="HH165"/>
      <c r="HI165"/>
      <c r="HJ165"/>
      <c r="HK165"/>
      <c r="HL165"/>
      <c r="HM165"/>
      <c r="HN165"/>
      <c r="HO165"/>
      <c r="HP165"/>
      <c r="HQ165"/>
      <c r="HR165"/>
      <c r="HS165"/>
      <c r="HT165"/>
      <c r="HU165"/>
      <c r="HV165"/>
      <c r="HW165"/>
      <c r="HX165"/>
      <c r="HY165"/>
      <c r="HZ165"/>
      <c r="IA165"/>
      <c r="IB165"/>
      <c r="IC165"/>
      <c r="ID165"/>
      <c r="IE165"/>
      <c r="IF165"/>
      <c r="IG165"/>
      <c r="IH165"/>
      <c r="II165"/>
      <c r="IJ165"/>
      <c r="IK165"/>
      <c r="IL165"/>
      <c r="IM165"/>
      <c r="IN165"/>
      <c r="IO165"/>
      <c r="IP165"/>
      <c r="IQ165"/>
      <c r="IR165"/>
      <c r="IS165"/>
      <c r="IT165"/>
      <c r="IU165"/>
      <c r="IV165"/>
      <c r="IW165"/>
      <c r="IX165"/>
      <c r="IY165"/>
    </row>
    <row r="166" spans="1:259" ht="18" customHeight="1" x14ac:dyDescent="0.2">
      <c r="A166" s="244"/>
      <c r="B166" s="294"/>
      <c r="C166" s="294"/>
      <c r="D166" s="294"/>
      <c r="F166" s="106"/>
      <c r="G166" s="106"/>
      <c r="H166" s="106"/>
      <c r="I166" s="247"/>
      <c r="J166" s="247"/>
      <c r="K166" s="247"/>
      <c r="L166" s="247"/>
      <c r="M166" s="247"/>
      <c r="N166" s="247"/>
      <c r="O166" s="248"/>
      <c r="P166" s="248"/>
      <c r="Q166" s="248"/>
      <c r="R166" s="248"/>
      <c r="S166" s="248"/>
      <c r="T166" s="248"/>
      <c r="U166" s="248"/>
      <c r="V166" s="248"/>
      <c r="W166" s="248"/>
      <c r="X166" s="248"/>
      <c r="Y166" s="249"/>
      <c r="Z166" s="250"/>
      <c r="AA166" s="251"/>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c r="DU166"/>
      <c r="DV166"/>
      <c r="DW166"/>
      <c r="DX166"/>
      <c r="DY166"/>
      <c r="DZ166"/>
      <c r="EA166"/>
      <c r="EB166"/>
      <c r="EC166"/>
      <c r="ED166"/>
      <c r="EE166"/>
      <c r="EF166"/>
      <c r="EG166"/>
      <c r="EH166"/>
      <c r="EI166"/>
      <c r="EJ166"/>
      <c r="EK166"/>
      <c r="EL166"/>
      <c r="EM166"/>
      <c r="EN166"/>
      <c r="EO166"/>
      <c r="EP166"/>
      <c r="EQ166"/>
      <c r="ER166"/>
      <c r="ES166"/>
      <c r="ET166"/>
      <c r="EU166"/>
      <c r="EV166"/>
      <c r="EW166"/>
      <c r="EX166"/>
      <c r="EY166"/>
      <c r="EZ166"/>
      <c r="FA166"/>
      <c r="FB166"/>
      <c r="FC166"/>
      <c r="FD166"/>
      <c r="FE166"/>
      <c r="FF166"/>
      <c r="FG166"/>
      <c r="FH166"/>
      <c r="FI166"/>
      <c r="FJ166"/>
      <c r="FK166"/>
      <c r="FL166"/>
      <c r="FM166"/>
      <c r="FN166"/>
      <c r="FO166"/>
      <c r="FP166"/>
      <c r="FQ166"/>
      <c r="FR166"/>
      <c r="FS166"/>
      <c r="FT166"/>
      <c r="FU166"/>
      <c r="FV166"/>
      <c r="FW166"/>
      <c r="FX166"/>
      <c r="FY166"/>
      <c r="FZ166"/>
      <c r="GA166"/>
      <c r="GB166"/>
      <c r="GC166"/>
      <c r="GD166"/>
      <c r="GE166"/>
      <c r="GF166"/>
      <c r="GG166"/>
      <c r="GH166"/>
      <c r="GI166"/>
      <c r="GJ166"/>
      <c r="GK166"/>
      <c r="GL166"/>
      <c r="GM166"/>
      <c r="GN166"/>
      <c r="GO166"/>
      <c r="GP166"/>
      <c r="GQ166"/>
      <c r="GR166"/>
      <c r="GS166"/>
      <c r="GT166"/>
      <c r="GU166"/>
      <c r="GV166"/>
      <c r="GW166"/>
      <c r="GX166"/>
      <c r="GY166"/>
      <c r="GZ166"/>
      <c r="HA166"/>
      <c r="HB166"/>
      <c r="HC166"/>
      <c r="HD166"/>
      <c r="HE166"/>
      <c r="HF166"/>
      <c r="HG166"/>
      <c r="HH166"/>
      <c r="HI166"/>
      <c r="HJ166"/>
      <c r="HK166"/>
      <c r="HL166"/>
      <c r="HM166"/>
      <c r="HN166"/>
      <c r="HO166"/>
      <c r="HP166"/>
      <c r="HQ166"/>
      <c r="HR166"/>
      <c r="HS166"/>
      <c r="HT166"/>
      <c r="HU166"/>
      <c r="HV166"/>
      <c r="HW166"/>
      <c r="HX166"/>
      <c r="HY166"/>
      <c r="HZ166"/>
      <c r="IA166"/>
      <c r="IB166"/>
      <c r="IC166"/>
      <c r="ID166"/>
      <c r="IE166"/>
      <c r="IF166"/>
      <c r="IG166"/>
      <c r="IH166"/>
      <c r="II166"/>
      <c r="IJ166"/>
      <c r="IK166"/>
      <c r="IL166"/>
      <c r="IM166"/>
      <c r="IN166"/>
      <c r="IO166"/>
      <c r="IP166"/>
      <c r="IQ166"/>
      <c r="IR166"/>
      <c r="IS166"/>
      <c r="IT166"/>
      <c r="IU166"/>
      <c r="IV166"/>
      <c r="IW166"/>
      <c r="IX166"/>
      <c r="IY166"/>
    </row>
    <row r="167" spans="1:259" ht="18" customHeight="1" x14ac:dyDescent="0.2">
      <c r="A167" s="244"/>
      <c r="B167" s="269"/>
      <c r="C167" s="269"/>
      <c r="D167" s="269"/>
      <c r="F167" s="106"/>
      <c r="G167" s="106"/>
      <c r="H167" s="106"/>
      <c r="I167" s="247"/>
      <c r="J167" s="247"/>
      <c r="K167" s="247"/>
      <c r="L167" s="247"/>
      <c r="M167" s="247"/>
      <c r="N167" s="247"/>
      <c r="O167" s="248"/>
      <c r="P167" s="248"/>
      <c r="Q167" s="248"/>
      <c r="R167" s="248"/>
      <c r="S167" s="248"/>
      <c r="T167" s="248"/>
      <c r="U167" s="248"/>
      <c r="V167" s="248"/>
      <c r="W167" s="248"/>
      <c r="X167" s="248"/>
      <c r="Y167" s="249"/>
      <c r="Z167" s="250"/>
      <c r="AA167" s="251"/>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c r="DR167"/>
      <c r="DS167"/>
      <c r="DT167"/>
      <c r="DU167"/>
      <c r="DV167"/>
      <c r="DW167"/>
      <c r="DX167"/>
      <c r="DY167"/>
      <c r="DZ167"/>
      <c r="EA167"/>
      <c r="EB167"/>
      <c r="EC167"/>
      <c r="ED167"/>
      <c r="EE167"/>
      <c r="EF167"/>
      <c r="EG167"/>
      <c r="EH167"/>
      <c r="EI167"/>
      <c r="EJ167"/>
      <c r="EK167"/>
      <c r="EL167"/>
      <c r="EM167"/>
      <c r="EN167"/>
      <c r="EO167"/>
      <c r="EP167"/>
      <c r="EQ167"/>
      <c r="ER167"/>
      <c r="ES167"/>
      <c r="ET167"/>
      <c r="EU167"/>
      <c r="EV167"/>
      <c r="EW167"/>
      <c r="EX167"/>
      <c r="EY167"/>
      <c r="EZ167"/>
      <c r="FA167"/>
      <c r="FB167"/>
      <c r="FC167"/>
      <c r="FD167"/>
      <c r="FE167"/>
      <c r="FF167"/>
      <c r="FG167"/>
      <c r="FH167"/>
      <c r="FI167"/>
      <c r="FJ167"/>
      <c r="FK167"/>
      <c r="FL167"/>
      <c r="FM167"/>
      <c r="FN167"/>
      <c r="FO167"/>
      <c r="FP167"/>
      <c r="FQ167"/>
      <c r="FR167"/>
      <c r="FS167"/>
      <c r="FT167"/>
      <c r="FU167"/>
      <c r="FV167"/>
      <c r="FW167"/>
      <c r="FX167"/>
      <c r="FY167"/>
      <c r="FZ167"/>
      <c r="GA167"/>
      <c r="GB167"/>
      <c r="GC167"/>
      <c r="GD167"/>
      <c r="GE167"/>
      <c r="GF167"/>
      <c r="GG167"/>
      <c r="GH167"/>
      <c r="GI167"/>
      <c r="GJ167"/>
      <c r="GK167"/>
      <c r="GL167"/>
      <c r="GM167"/>
      <c r="GN167"/>
      <c r="GO167"/>
      <c r="GP167"/>
      <c r="GQ167"/>
      <c r="GR167"/>
      <c r="GS167"/>
      <c r="GT167"/>
      <c r="GU167"/>
      <c r="GV167"/>
      <c r="GW167"/>
      <c r="GX167"/>
      <c r="GY167"/>
      <c r="GZ167"/>
      <c r="HA167"/>
      <c r="HB167"/>
      <c r="HC167"/>
      <c r="HD167"/>
      <c r="HE167"/>
      <c r="HF167"/>
      <c r="HG167"/>
      <c r="HH167"/>
      <c r="HI167"/>
      <c r="HJ167"/>
      <c r="HK167"/>
      <c r="HL167"/>
      <c r="HM167"/>
      <c r="HN167"/>
      <c r="HO167"/>
      <c r="HP167"/>
      <c r="HQ167"/>
      <c r="HR167"/>
      <c r="HS167"/>
      <c r="HT167"/>
      <c r="HU167"/>
      <c r="HV167"/>
      <c r="HW167"/>
      <c r="HX167"/>
      <c r="HY167"/>
      <c r="HZ167"/>
      <c r="IA167"/>
      <c r="IB167"/>
      <c r="IC167"/>
      <c r="ID167"/>
      <c r="IE167"/>
      <c r="IF167"/>
      <c r="IG167"/>
      <c r="IH167"/>
      <c r="II167"/>
      <c r="IJ167"/>
      <c r="IK167"/>
      <c r="IL167"/>
      <c r="IM167"/>
      <c r="IN167"/>
      <c r="IO167"/>
      <c r="IP167"/>
      <c r="IQ167"/>
      <c r="IR167"/>
      <c r="IS167"/>
      <c r="IT167"/>
      <c r="IU167"/>
      <c r="IV167"/>
      <c r="IW167"/>
      <c r="IX167"/>
      <c r="IY167"/>
    </row>
    <row r="168" spans="1:259" ht="18" customHeight="1" x14ac:dyDescent="0.2">
      <c r="A168" s="244"/>
      <c r="B168" s="269"/>
      <c r="C168" s="269"/>
      <c r="D168" s="269"/>
      <c r="F168" s="106"/>
      <c r="G168" s="106"/>
      <c r="H168" s="106"/>
      <c r="I168" s="247"/>
      <c r="J168" s="247"/>
      <c r="K168" s="247"/>
      <c r="L168" s="247"/>
      <c r="M168" s="247"/>
      <c r="N168" s="247"/>
      <c r="O168" s="248"/>
      <c r="P168" s="248"/>
      <c r="Q168" s="248"/>
      <c r="R168" s="248"/>
      <c r="S168" s="248"/>
      <c r="T168" s="248"/>
      <c r="U168" s="248"/>
      <c r="V168" s="248"/>
      <c r="W168" s="248"/>
      <c r="X168" s="248"/>
      <c r="Y168" s="249"/>
      <c r="Z168" s="250"/>
      <c r="AA168" s="251"/>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c r="DU168"/>
      <c r="DV168"/>
      <c r="DW168"/>
      <c r="DX168"/>
      <c r="DY168"/>
      <c r="DZ168"/>
      <c r="EA168"/>
      <c r="EB168"/>
      <c r="EC168"/>
      <c r="ED168"/>
      <c r="EE168"/>
      <c r="EF168"/>
      <c r="EG168"/>
      <c r="EH168"/>
      <c r="EI168"/>
      <c r="EJ168"/>
      <c r="EK168"/>
      <c r="EL168"/>
      <c r="EM168"/>
      <c r="EN168"/>
      <c r="EO168"/>
      <c r="EP168"/>
      <c r="EQ168"/>
      <c r="ER168"/>
      <c r="ES168"/>
      <c r="ET168"/>
      <c r="EU168"/>
      <c r="EV168"/>
      <c r="EW168"/>
      <c r="EX168"/>
      <c r="EY168"/>
      <c r="EZ168"/>
      <c r="FA168"/>
      <c r="FB168"/>
      <c r="FC168"/>
      <c r="FD168"/>
      <c r="FE168"/>
      <c r="FF168"/>
      <c r="FG168"/>
      <c r="FH168"/>
      <c r="FI168"/>
      <c r="FJ168"/>
      <c r="FK168"/>
      <c r="FL168"/>
      <c r="FM168"/>
      <c r="FN168"/>
      <c r="FO168"/>
      <c r="FP168"/>
      <c r="FQ168"/>
      <c r="FR168"/>
      <c r="FS168"/>
      <c r="FT168"/>
      <c r="FU168"/>
      <c r="FV168"/>
      <c r="FW168"/>
      <c r="FX168"/>
      <c r="FY168"/>
      <c r="FZ168"/>
      <c r="GA168"/>
      <c r="GB168"/>
      <c r="GC168"/>
      <c r="GD168"/>
      <c r="GE168"/>
      <c r="GF168"/>
      <c r="GG168"/>
      <c r="GH168"/>
      <c r="GI168"/>
      <c r="GJ168"/>
      <c r="GK168"/>
      <c r="GL168"/>
      <c r="GM168"/>
      <c r="GN168"/>
      <c r="GO168"/>
      <c r="GP168"/>
      <c r="GQ168"/>
      <c r="GR168"/>
      <c r="GS168"/>
      <c r="GT168"/>
      <c r="GU168"/>
      <c r="GV168"/>
      <c r="GW168"/>
      <c r="GX168"/>
      <c r="GY168"/>
      <c r="GZ168"/>
      <c r="HA168"/>
      <c r="HB168"/>
      <c r="HC168"/>
      <c r="HD168"/>
      <c r="HE168"/>
      <c r="HF168"/>
      <c r="HG168"/>
      <c r="HH168"/>
      <c r="HI168"/>
      <c r="HJ168"/>
      <c r="HK168"/>
      <c r="HL168"/>
      <c r="HM168"/>
      <c r="HN168"/>
      <c r="HO168"/>
      <c r="HP168"/>
      <c r="HQ168"/>
      <c r="HR168"/>
      <c r="HS168"/>
      <c r="HT168"/>
      <c r="HU168"/>
      <c r="HV168"/>
      <c r="HW168"/>
      <c r="HX168"/>
      <c r="HY168"/>
      <c r="HZ168"/>
      <c r="IA168"/>
      <c r="IB168"/>
      <c r="IC168"/>
      <c r="ID168"/>
      <c r="IE168"/>
      <c r="IF168"/>
      <c r="IG168"/>
      <c r="IH168"/>
      <c r="II168"/>
      <c r="IJ168"/>
      <c r="IK168"/>
      <c r="IL168"/>
      <c r="IM168"/>
      <c r="IN168"/>
      <c r="IO168"/>
      <c r="IP168"/>
      <c r="IQ168"/>
      <c r="IR168"/>
      <c r="IS168"/>
      <c r="IT168"/>
      <c r="IU168"/>
      <c r="IV168"/>
      <c r="IW168"/>
      <c r="IX168"/>
      <c r="IY168"/>
    </row>
    <row r="169" spans="1:259" ht="15" customHeight="1" x14ac:dyDescent="0.2">
      <c r="A169" s="244"/>
      <c r="B169" s="238"/>
      <c r="C169" s="238"/>
      <c r="D169" s="238"/>
      <c r="F169" s="106"/>
      <c r="G169" s="106"/>
      <c r="H169" s="106"/>
      <c r="I169" s="247"/>
      <c r="J169" s="247"/>
      <c r="K169" s="247"/>
      <c r="L169" s="247"/>
      <c r="M169" s="247"/>
      <c r="N169" s="247"/>
      <c r="O169" s="248"/>
      <c r="P169" s="248"/>
      <c r="Q169" s="248"/>
      <c r="R169" s="248"/>
      <c r="S169" s="248"/>
      <c r="T169" s="248"/>
      <c r="U169" s="248"/>
      <c r="V169" s="248"/>
      <c r="W169" s="248"/>
      <c r="X169" s="248"/>
      <c r="Y169" s="249"/>
      <c r="Z169" s="250"/>
      <c r="AA169" s="251"/>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c r="DU169"/>
      <c r="DV169"/>
      <c r="DW169"/>
      <c r="DX169"/>
      <c r="DY169"/>
      <c r="DZ169"/>
      <c r="EA169"/>
      <c r="EB169"/>
      <c r="EC169"/>
      <c r="ED169"/>
      <c r="EE169"/>
      <c r="EF169"/>
      <c r="EG169"/>
      <c r="EH169"/>
      <c r="EI169"/>
      <c r="EJ169"/>
      <c r="EK169"/>
      <c r="EL169"/>
      <c r="EM169"/>
      <c r="EN169"/>
      <c r="EO169"/>
      <c r="EP169"/>
      <c r="EQ169"/>
      <c r="ER169"/>
      <c r="ES169"/>
      <c r="ET169"/>
      <c r="EU169"/>
      <c r="EV169"/>
      <c r="EW169"/>
      <c r="EX169"/>
      <c r="EY169"/>
      <c r="EZ169"/>
      <c r="FA169"/>
      <c r="FB169"/>
      <c r="FC169"/>
      <c r="FD169"/>
      <c r="FE169"/>
      <c r="FF169"/>
      <c r="FG169"/>
      <c r="FH169"/>
      <c r="FI169"/>
      <c r="FJ169"/>
      <c r="FK169"/>
      <c r="FL169"/>
      <c r="FM169"/>
      <c r="FN169"/>
      <c r="FO169"/>
      <c r="FP169"/>
      <c r="FQ169"/>
      <c r="FR169"/>
      <c r="FS169"/>
      <c r="FT169"/>
      <c r="FU169"/>
      <c r="FV169"/>
      <c r="FW169"/>
      <c r="FX169"/>
      <c r="FY169"/>
      <c r="FZ169"/>
      <c r="GA169"/>
      <c r="GB169"/>
      <c r="GC169"/>
      <c r="GD169"/>
      <c r="GE169"/>
      <c r="GF169"/>
      <c r="GG169"/>
      <c r="GH169"/>
      <c r="GI169"/>
      <c r="GJ169"/>
      <c r="GK169"/>
      <c r="GL169"/>
      <c r="GM169"/>
      <c r="GN169"/>
      <c r="GO169"/>
      <c r="GP169"/>
      <c r="GQ169"/>
      <c r="GR169"/>
      <c r="GS169"/>
      <c r="GT169"/>
      <c r="GU169"/>
      <c r="GV169"/>
      <c r="GW169"/>
      <c r="GX169"/>
      <c r="GY169"/>
      <c r="GZ169"/>
      <c r="HA169"/>
      <c r="HB169"/>
      <c r="HC169"/>
      <c r="HD169"/>
      <c r="HE169"/>
      <c r="HF169"/>
      <c r="HG169"/>
      <c r="HH169"/>
      <c r="HI169"/>
      <c r="HJ169"/>
      <c r="HK169"/>
      <c r="HL169"/>
      <c r="HM169"/>
      <c r="HN169"/>
      <c r="HO169"/>
      <c r="HP169"/>
      <c r="HQ169"/>
      <c r="HR169"/>
      <c r="HS169"/>
      <c r="HT169"/>
      <c r="HU169"/>
      <c r="HV169"/>
      <c r="HW169"/>
      <c r="HX169"/>
      <c r="HY169"/>
      <c r="HZ169"/>
      <c r="IA169"/>
      <c r="IB169"/>
      <c r="IC169"/>
      <c r="ID169"/>
      <c r="IE169"/>
      <c r="IF169"/>
      <c r="IG169"/>
      <c r="IH169"/>
      <c r="II169"/>
      <c r="IJ169"/>
      <c r="IK169"/>
      <c r="IL169"/>
      <c r="IM169"/>
      <c r="IN169"/>
      <c r="IO169"/>
      <c r="IP169"/>
      <c r="IQ169"/>
      <c r="IR169"/>
      <c r="IS169"/>
      <c r="IT169"/>
      <c r="IU169"/>
      <c r="IV169"/>
      <c r="IW169"/>
      <c r="IX169"/>
      <c r="IY169"/>
    </row>
    <row r="170" spans="1:259" ht="15" customHeight="1" x14ac:dyDescent="0.2">
      <c r="A170" s="244"/>
      <c r="B170" s="261"/>
      <c r="C170" s="261"/>
      <c r="D170" s="261"/>
      <c r="F170" s="106"/>
      <c r="G170" s="106"/>
      <c r="H170" s="106"/>
      <c r="I170" s="247"/>
      <c r="J170" s="247"/>
      <c r="K170" s="247"/>
      <c r="L170" s="247"/>
      <c r="M170" s="247"/>
      <c r="N170" s="247"/>
      <c r="O170" s="248"/>
      <c r="P170" s="248"/>
      <c r="Q170" s="248"/>
      <c r="R170" s="248"/>
      <c r="S170" s="248"/>
      <c r="T170" s="248"/>
      <c r="U170" s="248"/>
      <c r="V170" s="248"/>
      <c r="W170" s="248"/>
      <c r="X170" s="248"/>
      <c r="Y170" s="249"/>
      <c r="Z170" s="250"/>
      <c r="AA170" s="251"/>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c r="EI170"/>
      <c r="EJ170"/>
      <c r="EK170"/>
      <c r="EL170"/>
      <c r="EM170"/>
      <c r="EN170"/>
      <c r="EO170"/>
      <c r="EP170"/>
      <c r="EQ170"/>
      <c r="ER170"/>
      <c r="ES170"/>
      <c r="ET170"/>
      <c r="EU170"/>
      <c r="EV170"/>
      <c r="EW170"/>
      <c r="EX170"/>
      <c r="EY170"/>
      <c r="EZ170"/>
      <c r="FA170"/>
      <c r="FB170"/>
      <c r="FC170"/>
      <c r="FD170"/>
      <c r="FE170"/>
      <c r="FF170"/>
      <c r="FG170"/>
      <c r="FH170"/>
      <c r="FI170"/>
      <c r="FJ170"/>
      <c r="FK170"/>
      <c r="FL170"/>
      <c r="FM170"/>
      <c r="FN170"/>
      <c r="FO170"/>
      <c r="FP170"/>
      <c r="FQ170"/>
      <c r="FR170"/>
      <c r="FS170"/>
      <c r="FT170"/>
      <c r="FU170"/>
      <c r="FV170"/>
      <c r="FW170"/>
      <c r="FX170"/>
      <c r="FY170"/>
      <c r="FZ170"/>
      <c r="GA170"/>
      <c r="GB170"/>
      <c r="GC170"/>
      <c r="GD170"/>
      <c r="GE170"/>
      <c r="GF170"/>
      <c r="GG170"/>
      <c r="GH170"/>
      <c r="GI170"/>
      <c r="GJ170"/>
      <c r="GK170"/>
      <c r="GL170"/>
      <c r="GM170"/>
      <c r="GN170"/>
      <c r="GO170"/>
      <c r="GP170"/>
      <c r="GQ170"/>
      <c r="GR170"/>
      <c r="GS170"/>
      <c r="GT170"/>
      <c r="GU170"/>
      <c r="GV170"/>
      <c r="GW170"/>
      <c r="GX170"/>
      <c r="GY170"/>
      <c r="GZ170"/>
      <c r="HA170"/>
      <c r="HB170"/>
      <c r="HC170"/>
      <c r="HD170"/>
      <c r="HE170"/>
      <c r="HF170"/>
      <c r="HG170"/>
      <c r="HH170"/>
      <c r="HI170"/>
      <c r="HJ170"/>
      <c r="HK170"/>
      <c r="HL170"/>
      <c r="HM170"/>
      <c r="HN170"/>
      <c r="HO170"/>
      <c r="HP170"/>
      <c r="HQ170"/>
      <c r="HR170"/>
      <c r="HS170"/>
      <c r="HT170"/>
      <c r="HU170"/>
      <c r="HV170"/>
      <c r="HW170"/>
      <c r="HX170"/>
      <c r="HY170"/>
      <c r="HZ170"/>
      <c r="IA170"/>
      <c r="IB170"/>
      <c r="IC170"/>
      <c r="ID170"/>
      <c r="IE170"/>
      <c r="IF170"/>
      <c r="IG170"/>
      <c r="IH170"/>
      <c r="II170"/>
      <c r="IJ170"/>
      <c r="IK170"/>
      <c r="IL170"/>
      <c r="IM170"/>
      <c r="IN170"/>
      <c r="IO170"/>
      <c r="IP170"/>
      <c r="IQ170"/>
      <c r="IR170"/>
      <c r="IS170"/>
      <c r="IT170"/>
      <c r="IU170"/>
      <c r="IV170"/>
      <c r="IW170"/>
      <c r="IX170"/>
      <c r="IY170"/>
    </row>
    <row r="171" spans="1:259" ht="18" customHeight="1" x14ac:dyDescent="0.2">
      <c r="A171" s="244"/>
      <c r="B171" s="238"/>
      <c r="C171" s="238"/>
      <c r="D171" s="238"/>
      <c r="F171" s="106"/>
      <c r="G171" s="106"/>
      <c r="H171" s="106"/>
      <c r="I171" s="247"/>
      <c r="J171" s="247"/>
      <c r="K171" s="247"/>
      <c r="L171" s="247"/>
      <c r="M171" s="247"/>
      <c r="N171" s="247"/>
      <c r="O171" s="248"/>
      <c r="P171" s="248"/>
      <c r="Q171" s="248"/>
      <c r="R171" s="248"/>
      <c r="S171" s="248"/>
      <c r="T171" s="248"/>
      <c r="U171" s="248"/>
      <c r="V171" s="248"/>
      <c r="W171" s="248"/>
      <c r="X171" s="248"/>
      <c r="Y171" s="249"/>
      <c r="Z171" s="250"/>
      <c r="AA171" s="25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c r="DW171"/>
      <c r="DX171"/>
      <c r="DY171"/>
      <c r="DZ171"/>
      <c r="EA171"/>
      <c r="EB171"/>
      <c r="EC171"/>
      <c r="ED171"/>
      <c r="EE171"/>
      <c r="EF171"/>
      <c r="EG171"/>
      <c r="EH171"/>
      <c r="EI171"/>
      <c r="EJ171"/>
      <c r="EK171"/>
      <c r="EL171"/>
      <c r="EM171"/>
      <c r="EN171"/>
      <c r="EO171"/>
      <c r="EP171"/>
      <c r="EQ171"/>
      <c r="ER171"/>
      <c r="ES171"/>
      <c r="ET171"/>
      <c r="EU171"/>
      <c r="EV171"/>
      <c r="EW171"/>
      <c r="EX171"/>
      <c r="EY171"/>
      <c r="EZ171"/>
      <c r="FA171"/>
      <c r="FB171"/>
      <c r="FC171"/>
      <c r="FD171"/>
      <c r="FE171"/>
      <c r="FF171"/>
      <c r="FG171"/>
      <c r="FH171"/>
      <c r="FI171"/>
      <c r="FJ171"/>
      <c r="FK171"/>
      <c r="FL171"/>
      <c r="FM171"/>
      <c r="FN171"/>
      <c r="FO171"/>
      <c r="FP171"/>
      <c r="FQ171"/>
      <c r="FR171"/>
      <c r="FS171"/>
      <c r="FT171"/>
      <c r="FU171"/>
      <c r="FV171"/>
      <c r="FW171"/>
      <c r="FX171"/>
      <c r="FY171"/>
      <c r="FZ171"/>
      <c r="GA171"/>
      <c r="GB171"/>
      <c r="GC171"/>
      <c r="GD171"/>
      <c r="GE171"/>
      <c r="GF171"/>
      <c r="GG171"/>
      <c r="GH171"/>
      <c r="GI171"/>
      <c r="GJ171"/>
      <c r="GK171"/>
      <c r="GL171"/>
      <c r="GM171"/>
      <c r="GN171"/>
      <c r="GO171"/>
      <c r="GP171"/>
      <c r="GQ171"/>
      <c r="GR171"/>
      <c r="GS171"/>
      <c r="GT171"/>
      <c r="GU171"/>
      <c r="GV171"/>
      <c r="GW171"/>
      <c r="GX171"/>
      <c r="GY171"/>
      <c r="GZ171"/>
      <c r="HA171"/>
      <c r="HB171"/>
      <c r="HC171"/>
      <c r="HD171"/>
      <c r="HE171"/>
      <c r="HF171"/>
      <c r="HG171"/>
      <c r="HH171"/>
      <c r="HI171"/>
      <c r="HJ171"/>
      <c r="HK171"/>
      <c r="HL171"/>
      <c r="HM171"/>
      <c r="HN171"/>
      <c r="HO171"/>
      <c r="HP171"/>
      <c r="HQ171"/>
      <c r="HR171"/>
      <c r="HS171"/>
      <c r="HT171"/>
      <c r="HU171"/>
      <c r="HV171"/>
      <c r="HW171"/>
      <c r="HX171"/>
      <c r="HY171"/>
      <c r="HZ171"/>
      <c r="IA171"/>
      <c r="IB171"/>
      <c r="IC171"/>
      <c r="ID171"/>
      <c r="IE171"/>
      <c r="IF171"/>
      <c r="IG171"/>
      <c r="IH171"/>
      <c r="II171"/>
      <c r="IJ171"/>
      <c r="IK171"/>
      <c r="IL171"/>
      <c r="IM171"/>
      <c r="IN171"/>
      <c r="IO171"/>
      <c r="IP171"/>
      <c r="IQ171"/>
      <c r="IR171"/>
      <c r="IS171"/>
      <c r="IT171"/>
      <c r="IU171"/>
      <c r="IV171"/>
      <c r="IW171"/>
      <c r="IX171"/>
      <c r="IY171"/>
    </row>
    <row r="172" spans="1:259" ht="19.5" customHeight="1" x14ac:dyDescent="0.2">
      <c r="A172" s="244"/>
      <c r="B172" s="238"/>
      <c r="C172" s="238"/>
      <c r="D172" s="238"/>
      <c r="F172" s="106"/>
      <c r="G172" s="106"/>
      <c r="H172" s="106"/>
      <c r="I172" s="247"/>
      <c r="J172" s="247"/>
      <c r="K172" s="247"/>
      <c r="L172" s="247"/>
      <c r="M172" s="247"/>
      <c r="N172" s="247"/>
      <c r="O172" s="248"/>
      <c r="P172" s="248"/>
      <c r="Q172" s="248"/>
      <c r="R172" s="248"/>
      <c r="S172" s="248"/>
      <c r="T172" s="248"/>
      <c r="U172" s="248"/>
      <c r="V172" s="248"/>
      <c r="W172" s="248"/>
      <c r="X172" s="248"/>
      <c r="Y172" s="249"/>
      <c r="Z172" s="250"/>
      <c r="AA172" s="251"/>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c r="DU172"/>
      <c r="DV172"/>
      <c r="DW172"/>
      <c r="DX172"/>
      <c r="DY172"/>
      <c r="DZ172"/>
      <c r="EA172"/>
      <c r="EB172"/>
      <c r="EC172"/>
      <c r="ED172"/>
      <c r="EE172"/>
      <c r="EF172"/>
      <c r="EG172"/>
      <c r="EH172"/>
      <c r="EI172"/>
      <c r="EJ172"/>
      <c r="EK172"/>
      <c r="EL172"/>
      <c r="EM172"/>
      <c r="EN172"/>
      <c r="EO172"/>
      <c r="EP172"/>
      <c r="EQ172"/>
      <c r="ER172"/>
      <c r="ES172"/>
      <c r="ET172"/>
      <c r="EU172"/>
      <c r="EV172"/>
      <c r="EW172"/>
      <c r="EX172"/>
      <c r="EY172"/>
      <c r="EZ172"/>
      <c r="FA172"/>
      <c r="FB172"/>
      <c r="FC172"/>
      <c r="FD172"/>
      <c r="FE172"/>
      <c r="FF172"/>
      <c r="FG172"/>
      <c r="FH172"/>
      <c r="FI172"/>
      <c r="FJ172"/>
      <c r="FK172"/>
      <c r="FL172"/>
      <c r="FM172"/>
      <c r="FN172"/>
      <c r="FO172"/>
      <c r="FP172"/>
      <c r="FQ172"/>
      <c r="FR172"/>
      <c r="FS172"/>
      <c r="FT172"/>
      <c r="FU172"/>
      <c r="FV172"/>
      <c r="FW172"/>
      <c r="FX172"/>
      <c r="FY172"/>
      <c r="FZ172"/>
      <c r="GA172"/>
      <c r="GB172"/>
      <c r="GC172"/>
      <c r="GD172"/>
      <c r="GE172"/>
      <c r="GF172"/>
      <c r="GG172"/>
      <c r="GH172"/>
      <c r="GI172"/>
      <c r="GJ172"/>
      <c r="GK172"/>
      <c r="GL172"/>
      <c r="GM172"/>
      <c r="GN172"/>
      <c r="GO172"/>
      <c r="GP172"/>
      <c r="GQ172"/>
      <c r="GR172"/>
      <c r="GS172"/>
      <c r="GT172"/>
      <c r="GU172"/>
      <c r="GV172"/>
      <c r="GW172"/>
      <c r="GX172"/>
      <c r="GY172"/>
      <c r="GZ172"/>
      <c r="HA172"/>
      <c r="HB172"/>
      <c r="HC172"/>
      <c r="HD172"/>
      <c r="HE172"/>
      <c r="HF172"/>
      <c r="HG172"/>
      <c r="HH172"/>
      <c r="HI172"/>
      <c r="HJ172"/>
      <c r="HK172"/>
      <c r="HL172"/>
      <c r="HM172"/>
      <c r="HN172"/>
      <c r="HO172"/>
      <c r="HP172"/>
      <c r="HQ172"/>
      <c r="HR172"/>
      <c r="HS172"/>
      <c r="HT172"/>
      <c r="HU172"/>
      <c r="HV172"/>
      <c r="HW172"/>
      <c r="HX172"/>
      <c r="HY172"/>
      <c r="HZ172"/>
      <c r="IA172"/>
      <c r="IB172"/>
      <c r="IC172"/>
      <c r="ID172"/>
      <c r="IE172"/>
      <c r="IF172"/>
      <c r="IG172"/>
      <c r="IH172"/>
      <c r="II172"/>
      <c r="IJ172"/>
      <c r="IK172"/>
      <c r="IL172"/>
      <c r="IM172"/>
      <c r="IN172"/>
      <c r="IO172"/>
      <c r="IP172"/>
      <c r="IQ172"/>
      <c r="IR172"/>
      <c r="IS172"/>
      <c r="IT172"/>
      <c r="IU172"/>
      <c r="IV172"/>
      <c r="IW172"/>
      <c r="IX172"/>
      <c r="IY172"/>
    </row>
    <row r="173" spans="1:259" ht="16.5" customHeight="1" x14ac:dyDescent="0.25">
      <c r="A173" s="244"/>
      <c r="B173" s="238"/>
      <c r="C173" s="103"/>
      <c r="D173" s="104" t="s">
        <v>66</v>
      </c>
      <c r="E173" s="286"/>
      <c r="F173" s="183"/>
      <c r="G173" s="105"/>
      <c r="I173" s="247"/>
      <c r="J173" s="247"/>
      <c r="K173" s="247"/>
      <c r="L173" s="247"/>
      <c r="M173" s="247"/>
      <c r="N173" s="247"/>
      <c r="O173" s="248"/>
      <c r="P173" s="248"/>
      <c r="Q173" s="248"/>
      <c r="R173" s="248"/>
      <c r="S173" s="248"/>
      <c r="T173" s="248"/>
      <c r="U173" s="248"/>
      <c r="V173" s="248"/>
      <c r="W173" s="248"/>
      <c r="X173" s="248"/>
      <c r="Y173" s="249"/>
      <c r="Z173" s="250"/>
      <c r="AA173" s="251"/>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c r="DU173"/>
      <c r="DV173"/>
      <c r="DW173"/>
      <c r="DX173"/>
      <c r="DY173"/>
      <c r="DZ173"/>
      <c r="EA173"/>
      <c r="EB173"/>
      <c r="EC173"/>
      <c r="ED173"/>
      <c r="EE173"/>
      <c r="EF173"/>
      <c r="EG173"/>
      <c r="EH173"/>
      <c r="EI173"/>
      <c r="EJ173"/>
      <c r="EK173"/>
      <c r="EL173"/>
      <c r="EM173"/>
      <c r="EN173"/>
      <c r="EO173"/>
      <c r="EP173"/>
      <c r="EQ173"/>
      <c r="ER173"/>
      <c r="ES173"/>
      <c r="ET173"/>
      <c r="EU173"/>
      <c r="EV173"/>
      <c r="EW173"/>
      <c r="EX173"/>
      <c r="EY173"/>
      <c r="EZ173"/>
      <c r="FA173"/>
      <c r="FB173"/>
      <c r="FC173"/>
      <c r="FD173"/>
      <c r="FE173"/>
      <c r="FF173"/>
      <c r="FG173"/>
      <c r="FH173"/>
      <c r="FI173"/>
      <c r="FJ173"/>
      <c r="FK173"/>
      <c r="FL173"/>
      <c r="FM173"/>
      <c r="FN173"/>
      <c r="FO173"/>
      <c r="FP173"/>
      <c r="FQ173"/>
      <c r="FR173"/>
      <c r="FS173"/>
      <c r="FT173"/>
      <c r="FU173"/>
      <c r="FV173"/>
      <c r="FW173"/>
      <c r="FX173"/>
      <c r="FY173"/>
      <c r="FZ173"/>
      <c r="GA173"/>
      <c r="GB173"/>
      <c r="GC173"/>
      <c r="GD173"/>
      <c r="GE173"/>
      <c r="GF173"/>
      <c r="GG173"/>
      <c r="GH173"/>
      <c r="GI173"/>
      <c r="GJ173"/>
      <c r="GK173"/>
      <c r="GL173"/>
      <c r="GM173"/>
      <c r="GN173"/>
      <c r="GO173"/>
      <c r="GP173"/>
      <c r="GQ173"/>
      <c r="GR173"/>
      <c r="GS173"/>
      <c r="GT173"/>
      <c r="GU173"/>
      <c r="GV173"/>
      <c r="GW173"/>
      <c r="GX173"/>
      <c r="GY173"/>
      <c r="GZ173"/>
      <c r="HA173"/>
      <c r="HB173"/>
      <c r="HC173"/>
      <c r="HD173"/>
      <c r="HE173"/>
      <c r="HF173"/>
      <c r="HG173"/>
      <c r="HH173"/>
      <c r="HI173"/>
      <c r="HJ173"/>
      <c r="HK173"/>
      <c r="HL173"/>
      <c r="HM173"/>
      <c r="HN173"/>
      <c r="HO173"/>
      <c r="HP173"/>
      <c r="HQ173"/>
      <c r="HR173"/>
      <c r="HS173"/>
      <c r="HT173"/>
      <c r="HU173"/>
      <c r="HV173"/>
      <c r="HW173"/>
      <c r="HX173"/>
      <c r="HY173"/>
      <c r="HZ173"/>
      <c r="IA173"/>
      <c r="IB173"/>
      <c r="IC173"/>
      <c r="ID173"/>
      <c r="IE173"/>
      <c r="IF173"/>
      <c r="IG173"/>
      <c r="IH173"/>
      <c r="II173"/>
      <c r="IJ173"/>
      <c r="IK173"/>
      <c r="IL173"/>
      <c r="IM173"/>
      <c r="IN173"/>
      <c r="IO173"/>
      <c r="IP173"/>
      <c r="IQ173"/>
      <c r="IR173"/>
      <c r="IS173"/>
      <c r="IT173"/>
      <c r="IU173"/>
      <c r="IV173"/>
      <c r="IW173"/>
      <c r="IX173"/>
      <c r="IY173"/>
    </row>
    <row r="174" spans="1:259" ht="22.5" customHeight="1" x14ac:dyDescent="0.2">
      <c r="A174" s="244"/>
      <c r="B174" s="238"/>
      <c r="C174" s="106" t="s">
        <v>329</v>
      </c>
      <c r="D174" s="106"/>
      <c r="E174" s="287"/>
      <c r="F174" s="106"/>
      <c r="G174" s="105"/>
      <c r="I174" s="247"/>
      <c r="J174" s="247"/>
      <c r="K174" s="247"/>
      <c r="L174" s="247"/>
      <c r="M174" s="247"/>
      <c r="N174" s="247"/>
      <c r="O174" s="248"/>
      <c r="P174" s="248"/>
      <c r="Q174" s="248"/>
      <c r="R174" s="248"/>
      <c r="S174" s="248"/>
      <c r="T174" s="248"/>
      <c r="U174" s="248"/>
      <c r="V174" s="248"/>
      <c r="W174" s="248"/>
      <c r="X174" s="248"/>
      <c r="Y174" s="249"/>
      <c r="Z174" s="250"/>
      <c r="AA174" s="251"/>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c r="DO174"/>
      <c r="DP174"/>
      <c r="DQ174"/>
      <c r="DR174"/>
      <c r="DS174"/>
      <c r="DT174"/>
      <c r="DU174"/>
      <c r="DV174"/>
      <c r="DW174"/>
      <c r="DX174"/>
      <c r="DY174"/>
      <c r="DZ174"/>
      <c r="EA174"/>
      <c r="EB174"/>
      <c r="EC174"/>
      <c r="ED174"/>
      <c r="EE174"/>
      <c r="EF174"/>
      <c r="EG174"/>
      <c r="EH174"/>
      <c r="EI174"/>
      <c r="EJ174"/>
      <c r="EK174"/>
      <c r="EL174"/>
      <c r="EM174"/>
      <c r="EN174"/>
      <c r="EO174"/>
      <c r="EP174"/>
      <c r="EQ174"/>
      <c r="ER174"/>
      <c r="ES174"/>
      <c r="ET174"/>
      <c r="EU174"/>
      <c r="EV174"/>
      <c r="EW174"/>
      <c r="EX174"/>
      <c r="EY174"/>
      <c r="EZ174"/>
      <c r="FA174"/>
      <c r="FB174"/>
      <c r="FC174"/>
      <c r="FD174"/>
      <c r="FE174"/>
      <c r="FF174"/>
      <c r="FG174"/>
      <c r="FH174"/>
      <c r="FI174"/>
      <c r="FJ174"/>
      <c r="FK174"/>
      <c r="FL174"/>
      <c r="FM174"/>
      <c r="FN174"/>
      <c r="FO174"/>
      <c r="FP174"/>
      <c r="FQ174"/>
      <c r="FR174"/>
      <c r="FS174"/>
      <c r="FT174"/>
      <c r="FU174"/>
      <c r="FV174"/>
      <c r="FW174"/>
      <c r="FX174"/>
      <c r="FY174"/>
      <c r="FZ174"/>
      <c r="GA174"/>
      <c r="GB174"/>
      <c r="GC174"/>
      <c r="GD174"/>
      <c r="GE174"/>
      <c r="GF174"/>
      <c r="GG174"/>
      <c r="GH174"/>
      <c r="GI174"/>
      <c r="GJ174"/>
      <c r="GK174"/>
      <c r="GL174"/>
      <c r="GM174"/>
      <c r="GN174"/>
      <c r="GO174"/>
      <c r="GP174"/>
      <c r="GQ174"/>
      <c r="GR174"/>
      <c r="GS174"/>
      <c r="GT174"/>
      <c r="GU174"/>
      <c r="GV174"/>
      <c r="GW174"/>
      <c r="GX174"/>
      <c r="GY174"/>
      <c r="GZ174"/>
      <c r="HA174"/>
      <c r="HB174"/>
      <c r="HC174"/>
      <c r="HD174"/>
      <c r="HE174"/>
      <c r="HF174"/>
      <c r="HG174"/>
      <c r="HH174"/>
      <c r="HI174"/>
      <c r="HJ174"/>
      <c r="HK174"/>
      <c r="HL174"/>
      <c r="HM174"/>
      <c r="HN174"/>
      <c r="HO174"/>
      <c r="HP174"/>
      <c r="HQ174"/>
      <c r="HR174"/>
      <c r="HS174"/>
      <c r="HT174"/>
      <c r="HU174"/>
      <c r="HV174"/>
      <c r="HW174"/>
      <c r="HX174"/>
      <c r="HY174"/>
      <c r="HZ174"/>
      <c r="IA174"/>
      <c r="IB174"/>
      <c r="IC174"/>
      <c r="ID174"/>
      <c r="IE174"/>
      <c r="IF174"/>
      <c r="IG174"/>
      <c r="IH174"/>
      <c r="II174"/>
      <c r="IJ174"/>
      <c r="IK174"/>
      <c r="IL174"/>
      <c r="IM174"/>
      <c r="IN174"/>
      <c r="IO174"/>
      <c r="IP174"/>
      <c r="IQ174"/>
      <c r="IR174"/>
      <c r="IS174"/>
      <c r="IT174"/>
      <c r="IU174"/>
      <c r="IV174"/>
      <c r="IW174"/>
      <c r="IX174"/>
      <c r="IY174"/>
    </row>
    <row r="175" spans="1:259" ht="17.25" customHeight="1" x14ac:dyDescent="0.2">
      <c r="A175" s="244"/>
      <c r="B175" s="238"/>
      <c r="C175" s="112"/>
      <c r="D175" s="102"/>
      <c r="E175" s="288"/>
      <c r="F175" s="104"/>
      <c r="G175" s="105"/>
      <c r="I175" s="247"/>
      <c r="J175" s="247"/>
      <c r="K175" s="247"/>
      <c r="L175" s="247"/>
      <c r="M175" s="247"/>
      <c r="N175" s="247"/>
      <c r="O175" s="248"/>
      <c r="P175" s="248"/>
      <c r="Q175" s="248"/>
      <c r="R175" s="248"/>
      <c r="S175" s="248"/>
      <c r="T175" s="248"/>
      <c r="U175" s="248"/>
      <c r="V175" s="248"/>
      <c r="W175" s="248"/>
      <c r="X175" s="248"/>
      <c r="Y175" s="249"/>
      <c r="Z175" s="250"/>
      <c r="AA175" s="251"/>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c r="DO175"/>
      <c r="DP175"/>
      <c r="DQ175"/>
      <c r="DR175"/>
      <c r="DS175"/>
      <c r="DT175"/>
      <c r="DU175"/>
      <c r="DV175"/>
      <c r="DW175"/>
      <c r="DX175"/>
      <c r="DY175"/>
      <c r="DZ175"/>
      <c r="EA175"/>
      <c r="EB175"/>
      <c r="EC175"/>
      <c r="ED175"/>
      <c r="EE175"/>
      <c r="EF175"/>
      <c r="EG175"/>
      <c r="EH175"/>
      <c r="EI175"/>
      <c r="EJ175"/>
      <c r="EK175"/>
      <c r="EL175"/>
      <c r="EM175"/>
      <c r="EN175"/>
      <c r="EO175"/>
      <c r="EP175"/>
      <c r="EQ175"/>
      <c r="ER175"/>
      <c r="ES175"/>
      <c r="ET175"/>
      <c r="EU175"/>
      <c r="EV175"/>
      <c r="EW175"/>
      <c r="EX175"/>
      <c r="EY175"/>
      <c r="EZ175"/>
      <c r="FA175"/>
      <c r="FB175"/>
      <c r="FC175"/>
      <c r="FD175"/>
      <c r="FE175"/>
      <c r="FF175"/>
      <c r="FG175"/>
      <c r="FH175"/>
      <c r="FI175"/>
      <c r="FJ175"/>
      <c r="FK175"/>
      <c r="FL175"/>
      <c r="FM175"/>
      <c r="FN175"/>
      <c r="FO175"/>
      <c r="FP175"/>
      <c r="FQ175"/>
      <c r="FR175"/>
      <c r="FS175"/>
      <c r="FT175"/>
      <c r="FU175"/>
      <c r="FV175"/>
      <c r="FW175"/>
      <c r="FX175"/>
      <c r="FY175"/>
      <c r="FZ175"/>
      <c r="GA175"/>
      <c r="GB175"/>
      <c r="GC175"/>
      <c r="GD175"/>
      <c r="GE175"/>
      <c r="GF175"/>
      <c r="GG175"/>
      <c r="GH175"/>
      <c r="GI175"/>
      <c r="GJ175"/>
      <c r="GK175"/>
      <c r="GL175"/>
      <c r="GM175"/>
      <c r="GN175"/>
      <c r="GO175"/>
      <c r="GP175"/>
      <c r="GQ175"/>
      <c r="GR175"/>
      <c r="GS175"/>
      <c r="GT175"/>
      <c r="GU175"/>
      <c r="GV175"/>
      <c r="GW175"/>
      <c r="GX175"/>
      <c r="GY175"/>
      <c r="GZ175"/>
      <c r="HA175"/>
      <c r="HB175"/>
      <c r="HC175"/>
      <c r="HD175"/>
      <c r="HE175"/>
      <c r="HF175"/>
      <c r="HG175"/>
      <c r="HH175"/>
      <c r="HI175"/>
      <c r="HJ175"/>
      <c r="HK175"/>
      <c r="HL175"/>
      <c r="HM175"/>
      <c r="HN175"/>
      <c r="HO175"/>
      <c r="HP175"/>
      <c r="HQ175"/>
      <c r="HR175"/>
      <c r="HS175"/>
      <c r="HT175"/>
      <c r="HU175"/>
      <c r="HV175"/>
      <c r="HW175"/>
      <c r="HX175"/>
      <c r="HY175"/>
      <c r="HZ175"/>
      <c r="IA175"/>
      <c r="IB175"/>
      <c r="IC175"/>
      <c r="ID175"/>
      <c r="IE175"/>
      <c r="IF175"/>
      <c r="IG175"/>
      <c r="IH175"/>
      <c r="II175"/>
      <c r="IJ175"/>
      <c r="IK175"/>
      <c r="IL175"/>
      <c r="IM175"/>
      <c r="IN175"/>
      <c r="IO175"/>
      <c r="IP175"/>
      <c r="IQ175"/>
      <c r="IR175"/>
      <c r="IS175"/>
      <c r="IT175"/>
      <c r="IU175"/>
      <c r="IV175"/>
      <c r="IW175"/>
      <c r="IX175"/>
      <c r="IY175"/>
    </row>
    <row r="176" spans="1:259" ht="17.25" customHeight="1" x14ac:dyDescent="0.2">
      <c r="A176" s="244"/>
      <c r="B176" s="269"/>
      <c r="C176" s="236"/>
      <c r="D176" s="270"/>
      <c r="E176" s="288"/>
      <c r="F176" s="269"/>
      <c r="G176" s="105"/>
      <c r="I176" s="247"/>
      <c r="J176" s="247"/>
      <c r="K176" s="247"/>
      <c r="L176" s="247"/>
      <c r="M176" s="247"/>
      <c r="N176" s="247"/>
      <c r="O176" s="248"/>
      <c r="P176" s="248"/>
      <c r="Q176" s="248"/>
      <c r="R176" s="248"/>
      <c r="S176" s="248"/>
      <c r="T176" s="248"/>
      <c r="U176" s="248"/>
      <c r="V176" s="248"/>
      <c r="W176" s="248"/>
      <c r="X176" s="248"/>
      <c r="Y176" s="249"/>
      <c r="Z176" s="250"/>
      <c r="AA176" s="251"/>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c r="EC176"/>
      <c r="ED176"/>
      <c r="EE176"/>
      <c r="EF176"/>
      <c r="EG176"/>
      <c r="EH176"/>
      <c r="EI176"/>
      <c r="EJ176"/>
      <c r="EK176"/>
      <c r="EL176"/>
      <c r="EM176"/>
      <c r="EN176"/>
      <c r="EO176"/>
      <c r="EP176"/>
      <c r="EQ176"/>
      <c r="ER176"/>
      <c r="ES176"/>
      <c r="ET176"/>
      <c r="EU176"/>
      <c r="EV176"/>
      <c r="EW176"/>
      <c r="EX176"/>
      <c r="EY176"/>
      <c r="EZ176"/>
      <c r="FA176"/>
      <c r="FB176"/>
      <c r="FC176"/>
      <c r="FD176"/>
      <c r="FE176"/>
      <c r="FF176"/>
      <c r="FG176"/>
      <c r="FH176"/>
      <c r="FI176"/>
      <c r="FJ176"/>
      <c r="FK176"/>
      <c r="FL176"/>
      <c r="FM176"/>
      <c r="FN176"/>
      <c r="FO176"/>
      <c r="FP176"/>
      <c r="FQ176"/>
      <c r="FR176"/>
      <c r="FS176"/>
      <c r="FT176"/>
      <c r="FU176"/>
      <c r="FV176"/>
      <c r="FW176"/>
      <c r="FX176"/>
      <c r="FY176"/>
      <c r="FZ176"/>
      <c r="GA176"/>
      <c r="GB176"/>
      <c r="GC176"/>
      <c r="GD176"/>
      <c r="GE176"/>
      <c r="GF176"/>
      <c r="GG176"/>
      <c r="GH176"/>
      <c r="GI176"/>
      <c r="GJ176"/>
      <c r="GK176"/>
      <c r="GL176"/>
      <c r="GM176"/>
      <c r="GN176"/>
      <c r="GO176"/>
      <c r="GP176"/>
      <c r="GQ176"/>
      <c r="GR176"/>
      <c r="GS176"/>
      <c r="GT176"/>
      <c r="GU176"/>
      <c r="GV176"/>
      <c r="GW176"/>
      <c r="GX176"/>
      <c r="GY176"/>
      <c r="GZ176"/>
      <c r="HA176"/>
      <c r="HB176"/>
      <c r="HC176"/>
      <c r="HD176"/>
      <c r="HE176"/>
      <c r="HF176"/>
      <c r="HG176"/>
      <c r="HH176"/>
      <c r="HI176"/>
      <c r="HJ176"/>
      <c r="HK176"/>
      <c r="HL176"/>
      <c r="HM176"/>
      <c r="HN176"/>
      <c r="HO176"/>
      <c r="HP176"/>
      <c r="HQ176"/>
      <c r="HR176"/>
      <c r="HS176"/>
      <c r="HT176"/>
      <c r="HU176"/>
      <c r="HV176"/>
      <c r="HW176"/>
      <c r="HX176"/>
      <c r="HY176"/>
      <c r="HZ176"/>
      <c r="IA176"/>
      <c r="IB176"/>
      <c r="IC176"/>
      <c r="ID176"/>
      <c r="IE176"/>
      <c r="IF176"/>
      <c r="IG176"/>
      <c r="IH176"/>
      <c r="II176"/>
      <c r="IJ176"/>
      <c r="IK176"/>
      <c r="IL176"/>
      <c r="IM176"/>
      <c r="IN176"/>
      <c r="IO176"/>
      <c r="IP176"/>
      <c r="IQ176"/>
      <c r="IR176"/>
      <c r="IS176"/>
      <c r="IT176"/>
      <c r="IU176"/>
      <c r="IV176"/>
      <c r="IW176"/>
      <c r="IX176"/>
      <c r="IY176"/>
    </row>
    <row r="177" spans="1:259" ht="17.25" customHeight="1" x14ac:dyDescent="0.2">
      <c r="A177" s="244"/>
      <c r="B177" s="269"/>
      <c r="C177" s="236"/>
      <c r="D177" s="270"/>
      <c r="E177" s="288"/>
      <c r="F177" s="269"/>
      <c r="G177" s="105"/>
      <c r="I177" s="247"/>
      <c r="J177" s="247"/>
      <c r="K177" s="247"/>
      <c r="L177" s="247"/>
      <c r="M177" s="247"/>
      <c r="N177" s="247"/>
      <c r="O177" s="248"/>
      <c r="P177" s="248"/>
      <c r="Q177" s="248"/>
      <c r="R177" s="248"/>
      <c r="S177" s="248"/>
      <c r="T177" s="248"/>
      <c r="U177" s="248"/>
      <c r="V177" s="248"/>
      <c r="W177" s="248"/>
      <c r="X177" s="248"/>
      <c r="Y177" s="249"/>
      <c r="Z177" s="250"/>
      <c r="AA177" s="251"/>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c r="DU177"/>
      <c r="DV177"/>
      <c r="DW177"/>
      <c r="DX177"/>
      <c r="DY177"/>
      <c r="DZ177"/>
      <c r="EA177"/>
      <c r="EB177"/>
      <c r="EC177"/>
      <c r="ED177"/>
      <c r="EE177"/>
      <c r="EF177"/>
      <c r="EG177"/>
      <c r="EH177"/>
      <c r="EI177"/>
      <c r="EJ177"/>
      <c r="EK177"/>
      <c r="EL177"/>
      <c r="EM177"/>
      <c r="EN177"/>
      <c r="EO177"/>
      <c r="EP177"/>
      <c r="EQ177"/>
      <c r="ER177"/>
      <c r="ES177"/>
      <c r="ET177"/>
      <c r="EU177"/>
      <c r="EV177"/>
      <c r="EW177"/>
      <c r="EX177"/>
      <c r="EY177"/>
      <c r="EZ177"/>
      <c r="FA177"/>
      <c r="FB177"/>
      <c r="FC177"/>
      <c r="FD177"/>
      <c r="FE177"/>
      <c r="FF177"/>
      <c r="FG177"/>
      <c r="FH177"/>
      <c r="FI177"/>
      <c r="FJ177"/>
      <c r="FK177"/>
      <c r="FL177"/>
      <c r="FM177"/>
      <c r="FN177"/>
      <c r="FO177"/>
      <c r="FP177"/>
      <c r="FQ177"/>
      <c r="FR177"/>
      <c r="FS177"/>
      <c r="FT177"/>
      <c r="FU177"/>
      <c r="FV177"/>
      <c r="FW177"/>
      <c r="FX177"/>
      <c r="FY177"/>
      <c r="FZ177"/>
      <c r="GA177"/>
      <c r="GB177"/>
      <c r="GC177"/>
      <c r="GD177"/>
      <c r="GE177"/>
      <c r="GF177"/>
      <c r="GG177"/>
      <c r="GH177"/>
      <c r="GI177"/>
      <c r="GJ177"/>
      <c r="GK177"/>
      <c r="GL177"/>
      <c r="GM177"/>
      <c r="GN177"/>
      <c r="GO177"/>
      <c r="GP177"/>
      <c r="GQ177"/>
      <c r="GR177"/>
      <c r="GS177"/>
      <c r="GT177"/>
      <c r="GU177"/>
      <c r="GV177"/>
      <c r="GW177"/>
      <c r="GX177"/>
      <c r="GY177"/>
      <c r="GZ177"/>
      <c r="HA177"/>
      <c r="HB177"/>
      <c r="HC177"/>
      <c r="HD177"/>
      <c r="HE177"/>
      <c r="HF177"/>
      <c r="HG177"/>
      <c r="HH177"/>
      <c r="HI177"/>
      <c r="HJ177"/>
      <c r="HK177"/>
      <c r="HL177"/>
      <c r="HM177"/>
      <c r="HN177"/>
      <c r="HO177"/>
      <c r="HP177"/>
      <c r="HQ177"/>
      <c r="HR177"/>
      <c r="HS177"/>
      <c r="HT177"/>
      <c r="HU177"/>
      <c r="HV177"/>
      <c r="HW177"/>
      <c r="HX177"/>
      <c r="HY177"/>
      <c r="HZ177"/>
      <c r="IA177"/>
      <c r="IB177"/>
      <c r="IC177"/>
      <c r="ID177"/>
      <c r="IE177"/>
      <c r="IF177"/>
      <c r="IG177"/>
      <c r="IH177"/>
      <c r="II177"/>
      <c r="IJ177"/>
      <c r="IK177"/>
      <c r="IL177"/>
      <c r="IM177"/>
      <c r="IN177"/>
      <c r="IO177"/>
      <c r="IP177"/>
      <c r="IQ177"/>
      <c r="IR177"/>
      <c r="IS177"/>
      <c r="IT177"/>
      <c r="IU177"/>
      <c r="IV177"/>
      <c r="IW177"/>
      <c r="IX177"/>
      <c r="IY177"/>
    </row>
    <row r="178" spans="1:259" ht="17.25" customHeight="1" x14ac:dyDescent="0.2">
      <c r="A178" s="244"/>
      <c r="B178" s="269"/>
      <c r="C178" s="236"/>
      <c r="D178" s="270"/>
      <c r="E178" s="288"/>
      <c r="F178" s="269"/>
      <c r="G178" s="105"/>
      <c r="I178" s="247"/>
      <c r="J178" s="247"/>
      <c r="K178" s="247"/>
      <c r="L178" s="247"/>
      <c r="M178" s="247"/>
      <c r="N178" s="247"/>
      <c r="O178" s="248"/>
      <c r="P178" s="248"/>
      <c r="Q178" s="248"/>
      <c r="R178" s="248"/>
      <c r="S178" s="248"/>
      <c r="T178" s="248"/>
      <c r="U178" s="248"/>
      <c r="V178" s="248"/>
      <c r="W178" s="248"/>
      <c r="X178" s="248"/>
      <c r="Y178" s="249"/>
      <c r="Z178" s="250"/>
      <c r="AA178" s="251"/>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c r="DI178"/>
      <c r="DJ178"/>
      <c r="DK178"/>
      <c r="DL178"/>
      <c r="DM178"/>
      <c r="DN178"/>
      <c r="DO178"/>
      <c r="DP178"/>
      <c r="DQ178"/>
      <c r="DR178"/>
      <c r="DS178"/>
      <c r="DT178"/>
      <c r="DU178"/>
      <c r="DV178"/>
      <c r="DW178"/>
      <c r="DX178"/>
      <c r="DY178"/>
      <c r="DZ178"/>
      <c r="EA178"/>
      <c r="EB178"/>
      <c r="EC178"/>
      <c r="ED178"/>
      <c r="EE178"/>
      <c r="EF178"/>
      <c r="EG178"/>
      <c r="EH178"/>
      <c r="EI178"/>
      <c r="EJ178"/>
      <c r="EK178"/>
      <c r="EL178"/>
      <c r="EM178"/>
      <c r="EN178"/>
      <c r="EO178"/>
      <c r="EP178"/>
      <c r="EQ178"/>
      <c r="ER178"/>
      <c r="ES178"/>
      <c r="ET178"/>
      <c r="EU178"/>
      <c r="EV178"/>
      <c r="EW178"/>
      <c r="EX178"/>
      <c r="EY178"/>
      <c r="EZ178"/>
      <c r="FA178"/>
      <c r="FB178"/>
      <c r="FC178"/>
      <c r="FD178"/>
      <c r="FE178"/>
      <c r="FF178"/>
      <c r="FG178"/>
      <c r="FH178"/>
      <c r="FI178"/>
      <c r="FJ178"/>
      <c r="FK178"/>
      <c r="FL178"/>
      <c r="FM178"/>
      <c r="FN178"/>
      <c r="FO178"/>
      <c r="FP178"/>
      <c r="FQ178"/>
      <c r="FR178"/>
      <c r="FS178"/>
      <c r="FT178"/>
      <c r="FU178"/>
      <c r="FV178"/>
      <c r="FW178"/>
      <c r="FX178"/>
      <c r="FY178"/>
      <c r="FZ178"/>
      <c r="GA178"/>
      <c r="GB178"/>
      <c r="GC178"/>
      <c r="GD178"/>
      <c r="GE178"/>
      <c r="GF178"/>
      <c r="GG178"/>
      <c r="GH178"/>
      <c r="GI178"/>
      <c r="GJ178"/>
      <c r="GK178"/>
      <c r="GL178"/>
      <c r="GM178"/>
      <c r="GN178"/>
      <c r="GO178"/>
      <c r="GP178"/>
      <c r="GQ178"/>
      <c r="GR178"/>
      <c r="GS178"/>
      <c r="GT178"/>
      <c r="GU178"/>
      <c r="GV178"/>
      <c r="GW178"/>
      <c r="GX178"/>
      <c r="GY178"/>
      <c r="GZ178"/>
      <c r="HA178"/>
      <c r="HB178"/>
      <c r="HC178"/>
      <c r="HD178"/>
      <c r="HE178"/>
      <c r="HF178"/>
      <c r="HG178"/>
      <c r="HH178"/>
      <c r="HI178"/>
      <c r="HJ178"/>
      <c r="HK178"/>
      <c r="HL178"/>
      <c r="HM178"/>
      <c r="HN178"/>
      <c r="HO178"/>
      <c r="HP178"/>
      <c r="HQ178"/>
      <c r="HR178"/>
      <c r="HS178"/>
      <c r="HT178"/>
      <c r="HU178"/>
      <c r="HV178"/>
      <c r="HW178"/>
      <c r="HX178"/>
      <c r="HY178"/>
      <c r="HZ178"/>
      <c r="IA178"/>
      <c r="IB178"/>
      <c r="IC178"/>
      <c r="ID178"/>
      <c r="IE178"/>
      <c r="IF178"/>
      <c r="IG178"/>
      <c r="IH178"/>
      <c r="II178"/>
      <c r="IJ178"/>
      <c r="IK178"/>
      <c r="IL178"/>
      <c r="IM178"/>
      <c r="IN178"/>
      <c r="IO178"/>
      <c r="IP178"/>
      <c r="IQ178"/>
      <c r="IR178"/>
      <c r="IS178"/>
      <c r="IT178"/>
      <c r="IU178"/>
      <c r="IV178"/>
      <c r="IW178"/>
      <c r="IX178"/>
      <c r="IY178"/>
    </row>
    <row r="179" spans="1:259" ht="17.25" customHeight="1" x14ac:dyDescent="0.2">
      <c r="A179" s="244"/>
      <c r="B179" s="294"/>
      <c r="C179" s="236"/>
      <c r="D179" s="292"/>
      <c r="E179" s="288"/>
      <c r="F179" s="294"/>
      <c r="G179" s="105"/>
      <c r="I179" s="247"/>
      <c r="J179" s="247"/>
      <c r="K179" s="247"/>
      <c r="L179" s="247"/>
      <c r="M179" s="247"/>
      <c r="N179" s="247"/>
      <c r="O179" s="248"/>
      <c r="P179" s="248"/>
      <c r="Q179" s="248"/>
      <c r="R179" s="248"/>
      <c r="S179" s="248"/>
      <c r="T179" s="248"/>
      <c r="U179" s="248"/>
      <c r="V179" s="248"/>
      <c r="W179" s="248"/>
      <c r="X179" s="248"/>
      <c r="Y179" s="249"/>
      <c r="Z179" s="250"/>
      <c r="AA179" s="251"/>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c r="DK179"/>
      <c r="DL179"/>
      <c r="DM179"/>
      <c r="DN179"/>
      <c r="DO179"/>
      <c r="DP179"/>
      <c r="DQ179"/>
      <c r="DR179"/>
      <c r="DS179"/>
      <c r="DT179"/>
      <c r="DU179"/>
      <c r="DV179"/>
      <c r="DW179"/>
      <c r="DX179"/>
      <c r="DY179"/>
      <c r="DZ179"/>
      <c r="EA179"/>
      <c r="EB179"/>
      <c r="EC179"/>
      <c r="ED179"/>
      <c r="EE179"/>
      <c r="EF179"/>
      <c r="EG179"/>
      <c r="EH179"/>
      <c r="EI179"/>
      <c r="EJ179"/>
      <c r="EK179"/>
      <c r="EL179"/>
      <c r="EM179"/>
      <c r="EN179"/>
      <c r="EO179"/>
      <c r="EP179"/>
      <c r="EQ179"/>
      <c r="ER179"/>
      <c r="ES179"/>
      <c r="ET179"/>
      <c r="EU179"/>
      <c r="EV179"/>
      <c r="EW179"/>
      <c r="EX179"/>
      <c r="EY179"/>
      <c r="EZ179"/>
      <c r="FA179"/>
      <c r="FB179"/>
      <c r="FC179"/>
      <c r="FD179"/>
      <c r="FE179"/>
      <c r="FF179"/>
      <c r="FG179"/>
      <c r="FH179"/>
      <c r="FI179"/>
      <c r="FJ179"/>
      <c r="FK179"/>
      <c r="FL179"/>
      <c r="FM179"/>
      <c r="FN179"/>
      <c r="FO179"/>
      <c r="FP179"/>
      <c r="FQ179"/>
      <c r="FR179"/>
      <c r="FS179"/>
      <c r="FT179"/>
      <c r="FU179"/>
      <c r="FV179"/>
      <c r="FW179"/>
      <c r="FX179"/>
      <c r="FY179"/>
      <c r="FZ179"/>
      <c r="GA179"/>
      <c r="GB179"/>
      <c r="GC179"/>
      <c r="GD179"/>
      <c r="GE179"/>
      <c r="GF179"/>
      <c r="GG179"/>
      <c r="GH179"/>
      <c r="GI179"/>
      <c r="GJ179"/>
      <c r="GK179"/>
      <c r="GL179"/>
      <c r="GM179"/>
      <c r="GN179"/>
      <c r="GO179"/>
      <c r="GP179"/>
      <c r="GQ179"/>
      <c r="GR179"/>
      <c r="GS179"/>
      <c r="GT179"/>
      <c r="GU179"/>
      <c r="GV179"/>
      <c r="GW179"/>
      <c r="GX179"/>
      <c r="GY179"/>
      <c r="GZ179"/>
      <c r="HA179"/>
      <c r="HB179"/>
      <c r="HC179"/>
      <c r="HD179"/>
      <c r="HE179"/>
      <c r="HF179"/>
      <c r="HG179"/>
      <c r="HH179"/>
      <c r="HI179"/>
      <c r="HJ179"/>
      <c r="HK179"/>
      <c r="HL179"/>
      <c r="HM179"/>
      <c r="HN179"/>
      <c r="HO179"/>
      <c r="HP179"/>
      <c r="HQ179"/>
      <c r="HR179"/>
      <c r="HS179"/>
      <c r="HT179"/>
      <c r="HU179"/>
      <c r="HV179"/>
      <c r="HW179"/>
      <c r="HX179"/>
      <c r="HY179"/>
      <c r="HZ179"/>
      <c r="IA179"/>
      <c r="IB179"/>
      <c r="IC179"/>
      <c r="ID179"/>
      <c r="IE179"/>
      <c r="IF179"/>
      <c r="IG179"/>
      <c r="IH179"/>
      <c r="II179"/>
      <c r="IJ179"/>
      <c r="IK179"/>
      <c r="IL179"/>
      <c r="IM179"/>
      <c r="IN179"/>
      <c r="IO179"/>
      <c r="IP179"/>
      <c r="IQ179"/>
      <c r="IR179"/>
      <c r="IS179"/>
      <c r="IT179"/>
      <c r="IU179"/>
      <c r="IV179"/>
      <c r="IW179"/>
      <c r="IX179"/>
      <c r="IY179"/>
    </row>
    <row r="180" spans="1:259" ht="18" customHeight="1" x14ac:dyDescent="0.2">
      <c r="A180" s="244"/>
      <c r="B180" s="238"/>
      <c r="C180" s="112"/>
      <c r="D180" s="102"/>
      <c r="E180" s="288"/>
      <c r="F180" s="104"/>
      <c r="G180" s="105"/>
      <c r="I180" s="247"/>
      <c r="J180" s="247"/>
      <c r="K180" s="247"/>
      <c r="L180" s="247"/>
      <c r="M180" s="247"/>
      <c r="N180" s="247"/>
      <c r="O180" s="248"/>
      <c r="P180" s="248"/>
      <c r="Q180" s="248"/>
      <c r="R180" s="248"/>
      <c r="S180" s="248"/>
      <c r="T180" s="248"/>
      <c r="U180" s="248"/>
      <c r="V180" s="248"/>
      <c r="W180" s="248"/>
      <c r="X180" s="248"/>
      <c r="Y180" s="249"/>
      <c r="Z180" s="250"/>
      <c r="AA180" s="251"/>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c r="DR180"/>
      <c r="DS180"/>
      <c r="DT180"/>
      <c r="DU180"/>
      <c r="DV180"/>
      <c r="DW180"/>
      <c r="DX180"/>
      <c r="DY180"/>
      <c r="DZ180"/>
      <c r="EA180"/>
      <c r="EB180"/>
      <c r="EC180"/>
      <c r="ED180"/>
      <c r="EE180"/>
      <c r="EF180"/>
      <c r="EG180"/>
      <c r="EH180"/>
      <c r="EI180"/>
      <c r="EJ180"/>
      <c r="EK180"/>
      <c r="EL180"/>
      <c r="EM180"/>
      <c r="EN180"/>
      <c r="EO180"/>
      <c r="EP180"/>
      <c r="EQ180"/>
      <c r="ER180"/>
      <c r="ES180"/>
      <c r="ET180"/>
      <c r="EU180"/>
      <c r="EV180"/>
      <c r="EW180"/>
      <c r="EX180"/>
      <c r="EY180"/>
      <c r="EZ180"/>
      <c r="FA180"/>
      <c r="FB180"/>
      <c r="FC180"/>
      <c r="FD180"/>
      <c r="FE180"/>
      <c r="FF180"/>
      <c r="FG180"/>
      <c r="FH180"/>
      <c r="FI180"/>
      <c r="FJ180"/>
      <c r="FK180"/>
      <c r="FL180"/>
      <c r="FM180"/>
      <c r="FN180"/>
      <c r="FO180"/>
      <c r="FP180"/>
      <c r="FQ180"/>
      <c r="FR180"/>
      <c r="FS180"/>
      <c r="FT180"/>
      <c r="FU180"/>
      <c r="FV180"/>
      <c r="FW180"/>
      <c r="FX180"/>
      <c r="FY180"/>
      <c r="FZ180"/>
      <c r="GA180"/>
      <c r="GB180"/>
      <c r="GC180"/>
      <c r="GD180"/>
      <c r="GE180"/>
      <c r="GF180"/>
      <c r="GG180"/>
      <c r="GH180"/>
      <c r="GI180"/>
      <c r="GJ180"/>
      <c r="GK180"/>
      <c r="GL180"/>
      <c r="GM180"/>
      <c r="GN180"/>
      <c r="GO180"/>
      <c r="GP180"/>
      <c r="GQ180"/>
      <c r="GR180"/>
      <c r="GS180"/>
      <c r="GT180"/>
      <c r="GU180"/>
      <c r="GV180"/>
      <c r="GW180"/>
      <c r="GX180"/>
      <c r="GY180"/>
      <c r="GZ180"/>
      <c r="HA180"/>
      <c r="HB180"/>
      <c r="HC180"/>
      <c r="HD180"/>
      <c r="HE180"/>
      <c r="HF180"/>
      <c r="HG180"/>
      <c r="HH180"/>
      <c r="HI180"/>
      <c r="HJ180"/>
      <c r="HK180"/>
      <c r="HL180"/>
      <c r="HM180"/>
      <c r="HN180"/>
      <c r="HO180"/>
      <c r="HP180"/>
      <c r="HQ180"/>
      <c r="HR180"/>
      <c r="HS180"/>
      <c r="HT180"/>
      <c r="HU180"/>
      <c r="HV180"/>
      <c r="HW180"/>
      <c r="HX180"/>
      <c r="HY180"/>
      <c r="HZ180"/>
      <c r="IA180"/>
      <c r="IB180"/>
      <c r="IC180"/>
      <c r="ID180"/>
      <c r="IE180"/>
      <c r="IF180"/>
      <c r="IG180"/>
      <c r="IH180"/>
      <c r="II180"/>
      <c r="IJ180"/>
      <c r="IK180"/>
      <c r="IL180"/>
      <c r="IM180"/>
      <c r="IN180"/>
      <c r="IO180"/>
      <c r="IP180"/>
      <c r="IQ180"/>
      <c r="IR180"/>
      <c r="IS180"/>
      <c r="IT180"/>
      <c r="IU180"/>
      <c r="IV180"/>
      <c r="IW180"/>
      <c r="IX180"/>
      <c r="IY180"/>
    </row>
    <row r="181" spans="1:259" ht="18" customHeight="1" x14ac:dyDescent="0.2">
      <c r="A181" s="244"/>
      <c r="B181" s="265"/>
      <c r="C181" s="236"/>
      <c r="D181" s="266"/>
      <c r="E181" s="288"/>
      <c r="F181" s="265"/>
      <c r="G181" s="105"/>
      <c r="I181" s="247"/>
      <c r="J181" s="247"/>
      <c r="K181" s="247"/>
      <c r="L181" s="247"/>
      <c r="M181" s="247"/>
      <c r="N181" s="247"/>
      <c r="O181" s="248"/>
      <c r="P181" s="248"/>
      <c r="Q181" s="248"/>
      <c r="R181" s="248"/>
      <c r="S181" s="248"/>
      <c r="T181" s="248"/>
      <c r="U181" s="248"/>
      <c r="V181" s="248"/>
      <c r="W181" s="248"/>
      <c r="X181" s="248"/>
      <c r="Y181" s="249"/>
      <c r="Z181" s="250"/>
      <c r="AA181" s="25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c r="DD181"/>
      <c r="DE181"/>
      <c r="DF181"/>
      <c r="DG181"/>
      <c r="DH181"/>
      <c r="DI181"/>
      <c r="DJ181"/>
      <c r="DK181"/>
      <c r="DL181"/>
      <c r="DM181"/>
      <c r="DN181"/>
      <c r="DO181"/>
      <c r="DP181"/>
      <c r="DQ181"/>
      <c r="DR181"/>
      <c r="DS181"/>
      <c r="DT181"/>
      <c r="DU181"/>
      <c r="DV181"/>
      <c r="DW181"/>
      <c r="DX181"/>
      <c r="DY181"/>
      <c r="DZ181"/>
      <c r="EA181"/>
      <c r="EB181"/>
      <c r="EC181"/>
      <c r="ED181"/>
      <c r="EE181"/>
      <c r="EF181"/>
      <c r="EG181"/>
      <c r="EH181"/>
      <c r="EI181"/>
      <c r="EJ181"/>
      <c r="EK181"/>
      <c r="EL181"/>
      <c r="EM181"/>
      <c r="EN181"/>
      <c r="EO181"/>
      <c r="EP181"/>
      <c r="EQ181"/>
      <c r="ER181"/>
      <c r="ES181"/>
      <c r="ET181"/>
      <c r="EU181"/>
      <c r="EV181"/>
      <c r="EW181"/>
      <c r="EX181"/>
      <c r="EY181"/>
      <c r="EZ181"/>
      <c r="FA181"/>
      <c r="FB181"/>
      <c r="FC181"/>
      <c r="FD181"/>
      <c r="FE181"/>
      <c r="FF181"/>
      <c r="FG181"/>
      <c r="FH181"/>
      <c r="FI181"/>
      <c r="FJ181"/>
      <c r="FK181"/>
      <c r="FL181"/>
      <c r="FM181"/>
      <c r="FN181"/>
      <c r="FO181"/>
      <c r="FP181"/>
      <c r="FQ181"/>
      <c r="FR181"/>
      <c r="FS181"/>
      <c r="FT181"/>
      <c r="FU181"/>
      <c r="FV181"/>
      <c r="FW181"/>
      <c r="FX181"/>
      <c r="FY181"/>
      <c r="FZ181"/>
      <c r="GA181"/>
      <c r="GB181"/>
      <c r="GC181"/>
      <c r="GD181"/>
      <c r="GE181"/>
      <c r="GF181"/>
      <c r="GG181"/>
      <c r="GH181"/>
      <c r="GI181"/>
      <c r="GJ181"/>
      <c r="GK181"/>
      <c r="GL181"/>
      <c r="GM181"/>
      <c r="GN181"/>
      <c r="GO181"/>
      <c r="GP181"/>
      <c r="GQ181"/>
      <c r="GR181"/>
      <c r="GS181"/>
      <c r="GT181"/>
      <c r="GU181"/>
      <c r="GV181"/>
      <c r="GW181"/>
      <c r="GX181"/>
      <c r="GY181"/>
      <c r="GZ181"/>
      <c r="HA181"/>
      <c r="HB181"/>
      <c r="HC181"/>
      <c r="HD181"/>
      <c r="HE181"/>
      <c r="HF181"/>
      <c r="HG181"/>
      <c r="HH181"/>
      <c r="HI181"/>
      <c r="HJ181"/>
      <c r="HK181"/>
      <c r="HL181"/>
      <c r="HM181"/>
      <c r="HN181"/>
      <c r="HO181"/>
      <c r="HP181"/>
      <c r="HQ181"/>
      <c r="HR181"/>
      <c r="HS181"/>
      <c r="HT181"/>
      <c r="HU181"/>
      <c r="HV181"/>
      <c r="HW181"/>
      <c r="HX181"/>
      <c r="HY181"/>
      <c r="HZ181"/>
      <c r="IA181"/>
      <c r="IB181"/>
      <c r="IC181"/>
      <c r="ID181"/>
      <c r="IE181"/>
      <c r="IF181"/>
      <c r="IG181"/>
      <c r="IH181"/>
      <c r="II181"/>
      <c r="IJ181"/>
      <c r="IK181"/>
      <c r="IL181"/>
      <c r="IM181"/>
      <c r="IN181"/>
      <c r="IO181"/>
      <c r="IP181"/>
      <c r="IQ181"/>
      <c r="IR181"/>
      <c r="IS181"/>
      <c r="IT181"/>
      <c r="IU181"/>
      <c r="IV181"/>
      <c r="IW181"/>
      <c r="IX181"/>
      <c r="IY181"/>
    </row>
    <row r="182" spans="1:259" ht="18" customHeight="1" x14ac:dyDescent="0.2">
      <c r="A182" s="244"/>
      <c r="B182" s="261"/>
      <c r="C182" s="236"/>
      <c r="D182" s="260"/>
      <c r="E182" s="288"/>
      <c r="F182" s="261"/>
      <c r="G182" s="105"/>
      <c r="I182" s="247"/>
      <c r="J182" s="247"/>
      <c r="K182" s="247"/>
      <c r="L182" s="247"/>
      <c r="M182" s="247"/>
      <c r="N182" s="247"/>
      <c r="O182" s="248"/>
      <c r="P182" s="248"/>
      <c r="Q182" s="248"/>
      <c r="R182" s="248"/>
      <c r="S182" s="248"/>
      <c r="T182" s="248"/>
      <c r="U182" s="248"/>
      <c r="V182" s="248"/>
      <c r="W182" s="248"/>
      <c r="X182" s="248"/>
      <c r="Y182" s="249"/>
      <c r="Z182" s="250"/>
      <c r="AA182" s="251"/>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c r="DN182"/>
      <c r="DO182"/>
      <c r="DP182"/>
      <c r="DQ182"/>
      <c r="DR182"/>
      <c r="DS182"/>
      <c r="DT182"/>
      <c r="DU182"/>
      <c r="DV182"/>
      <c r="DW182"/>
      <c r="DX182"/>
      <c r="DY182"/>
      <c r="DZ182"/>
      <c r="EA182"/>
      <c r="EB182"/>
      <c r="EC182"/>
      <c r="ED182"/>
      <c r="EE182"/>
      <c r="EF182"/>
      <c r="EG182"/>
      <c r="EH182"/>
      <c r="EI182"/>
      <c r="EJ182"/>
      <c r="EK182"/>
      <c r="EL182"/>
      <c r="EM182"/>
      <c r="EN182"/>
      <c r="EO182"/>
      <c r="EP182"/>
      <c r="EQ182"/>
      <c r="ER182"/>
      <c r="ES182"/>
      <c r="ET182"/>
      <c r="EU182"/>
      <c r="EV182"/>
      <c r="EW182"/>
      <c r="EX182"/>
      <c r="EY182"/>
      <c r="EZ182"/>
      <c r="FA182"/>
      <c r="FB182"/>
      <c r="FC182"/>
      <c r="FD182"/>
      <c r="FE182"/>
      <c r="FF182"/>
      <c r="FG182"/>
      <c r="FH182"/>
      <c r="FI182"/>
      <c r="FJ182"/>
      <c r="FK182"/>
      <c r="FL182"/>
      <c r="FM182"/>
      <c r="FN182"/>
      <c r="FO182"/>
      <c r="FP182"/>
      <c r="FQ182"/>
      <c r="FR182"/>
      <c r="FS182"/>
      <c r="FT182"/>
      <c r="FU182"/>
      <c r="FV182"/>
      <c r="FW182"/>
      <c r="FX182"/>
      <c r="FY182"/>
      <c r="FZ182"/>
      <c r="GA182"/>
      <c r="GB182"/>
      <c r="GC182"/>
      <c r="GD182"/>
      <c r="GE182"/>
      <c r="GF182"/>
      <c r="GG182"/>
      <c r="GH182"/>
      <c r="GI182"/>
      <c r="GJ182"/>
      <c r="GK182"/>
      <c r="GL182"/>
      <c r="GM182"/>
      <c r="GN182"/>
      <c r="GO182"/>
      <c r="GP182"/>
      <c r="GQ182"/>
      <c r="GR182"/>
      <c r="GS182"/>
      <c r="GT182"/>
      <c r="GU182"/>
      <c r="GV182"/>
      <c r="GW182"/>
      <c r="GX182"/>
      <c r="GY182"/>
      <c r="GZ182"/>
      <c r="HA182"/>
      <c r="HB182"/>
      <c r="HC182"/>
      <c r="HD182"/>
      <c r="HE182"/>
      <c r="HF182"/>
      <c r="HG182"/>
      <c r="HH182"/>
      <c r="HI182"/>
      <c r="HJ182"/>
      <c r="HK182"/>
      <c r="HL182"/>
      <c r="HM182"/>
      <c r="HN182"/>
      <c r="HO182"/>
      <c r="HP182"/>
      <c r="HQ182"/>
      <c r="HR182"/>
      <c r="HS182"/>
      <c r="HT182"/>
      <c r="HU182"/>
      <c r="HV182"/>
      <c r="HW182"/>
      <c r="HX182"/>
      <c r="HY182"/>
      <c r="HZ182"/>
      <c r="IA182"/>
      <c r="IB182"/>
      <c r="IC182"/>
      <c r="ID182"/>
      <c r="IE182"/>
      <c r="IF182"/>
      <c r="IG182"/>
      <c r="IH182"/>
      <c r="II182"/>
      <c r="IJ182"/>
      <c r="IK182"/>
      <c r="IL182"/>
      <c r="IM182"/>
      <c r="IN182"/>
      <c r="IO182"/>
      <c r="IP182"/>
      <c r="IQ182"/>
      <c r="IR182"/>
      <c r="IS182"/>
      <c r="IT182"/>
      <c r="IU182"/>
      <c r="IV182"/>
      <c r="IW182"/>
      <c r="IX182"/>
      <c r="IY182"/>
    </row>
    <row r="183" spans="1:259" ht="18" customHeight="1" x14ac:dyDescent="0.2">
      <c r="B183" s="238"/>
      <c r="C183" s="112"/>
      <c r="D183" s="102"/>
      <c r="E183" s="288"/>
      <c r="F183" s="104"/>
      <c r="G183" s="105"/>
      <c r="I183" s="53"/>
      <c r="J183" s="53"/>
      <c r="K183" s="53"/>
      <c r="L183" s="53"/>
      <c r="M183" s="53"/>
      <c r="N183" s="53"/>
      <c r="O183" s="179"/>
      <c r="P183" s="179"/>
      <c r="Q183" s="179"/>
      <c r="R183" s="179"/>
      <c r="S183" s="179"/>
      <c r="T183" s="179"/>
      <c r="U183" s="179"/>
      <c r="V183" s="179"/>
      <c r="W183" s="179"/>
      <c r="X183" s="179"/>
      <c r="Y183" s="180"/>
      <c r="Z183" s="181"/>
      <c r="AA183" s="182"/>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c r="DR183"/>
      <c r="DS183"/>
      <c r="DT183"/>
      <c r="DU183"/>
      <c r="DV183"/>
      <c r="DW183"/>
      <c r="DX183"/>
      <c r="DY183"/>
      <c r="DZ183"/>
      <c r="EA183"/>
      <c r="EB183"/>
      <c r="EC183"/>
      <c r="ED183"/>
      <c r="EE183"/>
      <c r="EF183"/>
      <c r="EG183"/>
      <c r="EH183"/>
      <c r="EI183"/>
      <c r="EJ183"/>
      <c r="EK183"/>
      <c r="EL183"/>
      <c r="EM183"/>
      <c r="EN183"/>
      <c r="EO183"/>
      <c r="EP183"/>
      <c r="EQ183"/>
      <c r="ER183"/>
      <c r="ES183"/>
      <c r="ET183"/>
      <c r="EU183"/>
      <c r="EV183"/>
      <c r="EW183"/>
      <c r="EX183"/>
      <c r="EY183"/>
      <c r="EZ183"/>
      <c r="FA183"/>
      <c r="FB183"/>
      <c r="FC183"/>
      <c r="FD183"/>
      <c r="FE183"/>
      <c r="FF183"/>
      <c r="FG183"/>
      <c r="FH183"/>
      <c r="FI183"/>
      <c r="FJ183"/>
      <c r="FK183"/>
      <c r="FL183"/>
      <c r="FM183"/>
      <c r="FN183"/>
      <c r="FO183"/>
      <c r="FP183"/>
      <c r="FQ183"/>
      <c r="FR183"/>
      <c r="FS183"/>
      <c r="FT183"/>
      <c r="FU183"/>
      <c r="FV183"/>
      <c r="FW183"/>
      <c r="FX183"/>
      <c r="FY183"/>
      <c r="FZ183"/>
      <c r="GA183"/>
      <c r="GB183"/>
      <c r="GC183"/>
      <c r="GD183"/>
      <c r="GE183"/>
      <c r="GF183"/>
      <c r="GG183"/>
      <c r="GH183"/>
      <c r="GI183"/>
      <c r="GJ183"/>
      <c r="GK183"/>
      <c r="GL183"/>
      <c r="GM183"/>
      <c r="GN183"/>
      <c r="GO183"/>
      <c r="GP183"/>
      <c r="GQ183"/>
      <c r="GR183"/>
      <c r="GS183"/>
      <c r="GT183"/>
      <c r="GU183"/>
      <c r="GV183"/>
      <c r="GW183"/>
      <c r="GX183"/>
      <c r="GY183"/>
      <c r="GZ183"/>
      <c r="HA183"/>
      <c r="HB183"/>
      <c r="HC183"/>
      <c r="HD183"/>
      <c r="HE183"/>
      <c r="HF183"/>
      <c r="HG183"/>
      <c r="HH183"/>
      <c r="HI183"/>
      <c r="HJ183"/>
      <c r="HK183"/>
      <c r="HL183"/>
      <c r="HM183"/>
      <c r="HN183"/>
      <c r="HO183"/>
      <c r="HP183"/>
      <c r="HQ183"/>
      <c r="HR183"/>
      <c r="HS183"/>
      <c r="HT183"/>
      <c r="HU183"/>
      <c r="HV183"/>
      <c r="HW183"/>
      <c r="HX183"/>
      <c r="HY183"/>
      <c r="HZ183"/>
      <c r="IA183"/>
      <c r="IB183"/>
      <c r="IC183"/>
      <c r="ID183"/>
      <c r="IE183"/>
      <c r="IF183"/>
      <c r="IG183"/>
      <c r="IH183"/>
      <c r="II183"/>
      <c r="IJ183"/>
      <c r="IK183"/>
      <c r="IL183"/>
      <c r="IM183"/>
      <c r="IN183"/>
      <c r="IO183"/>
      <c r="IP183"/>
      <c r="IQ183"/>
      <c r="IR183"/>
      <c r="IS183"/>
      <c r="IT183"/>
      <c r="IU183"/>
      <c r="IV183"/>
      <c r="IW183"/>
      <c r="IX183"/>
      <c r="IY183"/>
    </row>
    <row r="184" spans="1:259" ht="18" customHeight="1" x14ac:dyDescent="0.2">
      <c r="A184" s="237"/>
      <c r="B184" s="198"/>
      <c r="C184" s="112"/>
      <c r="D184" s="102"/>
      <c r="E184" s="288"/>
      <c r="F184" s="104"/>
      <c r="G184" s="105"/>
      <c r="I184" s="53"/>
      <c r="J184" s="53"/>
      <c r="K184" s="53"/>
      <c r="L184" s="53"/>
      <c r="M184" s="53"/>
      <c r="N184" s="53"/>
      <c r="O184" s="179"/>
      <c r="P184" s="179"/>
      <c r="Q184" s="179"/>
      <c r="R184" s="179"/>
      <c r="S184" s="179"/>
      <c r="T184" s="179"/>
      <c r="U184" s="179"/>
      <c r="V184" s="179"/>
      <c r="W184" s="179"/>
      <c r="X184" s="179"/>
      <c r="Y184" s="180"/>
      <c r="Z184" s="181"/>
      <c r="AA184" s="182"/>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c r="DK184"/>
      <c r="DL184"/>
      <c r="DM184"/>
      <c r="DN184"/>
      <c r="DO184"/>
      <c r="DP184"/>
      <c r="DQ184"/>
      <c r="DR184"/>
      <c r="DS184"/>
      <c r="DT184"/>
      <c r="DU184"/>
      <c r="DV184"/>
      <c r="DW184"/>
      <c r="DX184"/>
      <c r="DY184"/>
      <c r="DZ184"/>
      <c r="EA184"/>
      <c r="EB184"/>
      <c r="EC184"/>
      <c r="ED184"/>
      <c r="EE184"/>
      <c r="EF184"/>
      <c r="EG184"/>
      <c r="EH184"/>
      <c r="EI184"/>
      <c r="EJ184"/>
      <c r="EK184"/>
      <c r="EL184"/>
      <c r="EM184"/>
      <c r="EN184"/>
      <c r="EO184"/>
      <c r="EP184"/>
      <c r="EQ184"/>
      <c r="ER184"/>
      <c r="ES184"/>
      <c r="ET184"/>
      <c r="EU184"/>
      <c r="EV184"/>
      <c r="EW184"/>
      <c r="EX184"/>
      <c r="EY184"/>
      <c r="EZ184"/>
      <c r="FA184"/>
      <c r="FB184"/>
      <c r="FC184"/>
      <c r="FD184"/>
      <c r="FE184"/>
      <c r="FF184"/>
      <c r="FG184"/>
      <c r="FH184"/>
      <c r="FI184"/>
      <c r="FJ184"/>
      <c r="FK184"/>
      <c r="FL184"/>
      <c r="FM184"/>
      <c r="FN184"/>
      <c r="FO184"/>
      <c r="FP184"/>
      <c r="FQ184"/>
      <c r="FR184"/>
      <c r="FS184"/>
      <c r="FT184"/>
      <c r="FU184"/>
      <c r="FV184"/>
      <c r="FW184"/>
      <c r="FX184"/>
      <c r="FY184"/>
      <c r="FZ184"/>
      <c r="GA184"/>
      <c r="GB184"/>
      <c r="GC184"/>
      <c r="GD184"/>
      <c r="GE184"/>
      <c r="GF184"/>
      <c r="GG184"/>
      <c r="GH184"/>
      <c r="GI184"/>
      <c r="GJ184"/>
      <c r="GK184"/>
      <c r="GL184"/>
      <c r="GM184"/>
      <c r="GN184"/>
      <c r="GO184"/>
      <c r="GP184"/>
      <c r="GQ184"/>
      <c r="GR184"/>
      <c r="GS184"/>
      <c r="GT184"/>
      <c r="GU184"/>
      <c r="GV184"/>
      <c r="GW184"/>
      <c r="GX184"/>
      <c r="GY184"/>
      <c r="GZ184"/>
      <c r="HA184"/>
      <c r="HB184"/>
      <c r="HC184"/>
      <c r="HD184"/>
      <c r="HE184"/>
      <c r="HF184"/>
      <c r="HG184"/>
      <c r="HH184"/>
      <c r="HI184"/>
      <c r="HJ184"/>
      <c r="HK184"/>
      <c r="HL184"/>
      <c r="HM184"/>
      <c r="HN184"/>
      <c r="HO184"/>
      <c r="HP184"/>
      <c r="HQ184"/>
      <c r="HR184"/>
      <c r="HS184"/>
      <c r="HT184"/>
      <c r="HU184"/>
      <c r="HV184"/>
      <c r="HW184"/>
      <c r="HX184"/>
      <c r="HY184"/>
      <c r="HZ184"/>
      <c r="IA184"/>
      <c r="IB184"/>
      <c r="IC184"/>
      <c r="ID184"/>
      <c r="IE184"/>
      <c r="IF184"/>
      <c r="IG184"/>
      <c r="IH184"/>
      <c r="II184"/>
      <c r="IJ184"/>
      <c r="IK184"/>
      <c r="IL184"/>
      <c r="IM184"/>
      <c r="IN184"/>
      <c r="IO184"/>
      <c r="IP184"/>
      <c r="IQ184"/>
      <c r="IR184"/>
      <c r="IS184"/>
      <c r="IT184"/>
      <c r="IU184"/>
      <c r="IV184"/>
      <c r="IW184"/>
      <c r="IX184"/>
      <c r="IY184"/>
    </row>
    <row r="185" spans="1:259" ht="15.75" customHeight="1" x14ac:dyDescent="0.25">
      <c r="A185" s="237"/>
      <c r="B185" s="198"/>
      <c r="C185" s="362" t="s">
        <v>290</v>
      </c>
      <c r="D185" s="362"/>
      <c r="E185" s="362"/>
      <c r="F185" s="362"/>
      <c r="G185" s="218"/>
      <c r="H185" s="218"/>
      <c r="I185" s="53"/>
      <c r="J185" s="53"/>
      <c r="K185" s="53"/>
      <c r="L185" s="53"/>
      <c r="M185" s="53"/>
      <c r="N185" s="53"/>
      <c r="O185" s="179"/>
      <c r="P185" s="179"/>
      <c r="Q185" s="179"/>
      <c r="R185" s="179"/>
      <c r="S185" s="179"/>
      <c r="T185" s="179"/>
      <c r="U185" s="179"/>
      <c r="V185" s="179"/>
      <c r="W185" s="179"/>
      <c r="X185" s="179"/>
      <c r="Y185" s="180"/>
      <c r="Z185" s="181"/>
      <c r="AA185" s="182"/>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c r="DR185"/>
      <c r="DS185"/>
      <c r="DT185"/>
      <c r="DU185"/>
      <c r="DV185"/>
      <c r="DW185"/>
      <c r="DX185"/>
      <c r="DY185"/>
      <c r="DZ185"/>
      <c r="EA185"/>
      <c r="EB185"/>
      <c r="EC185"/>
      <c r="ED185"/>
      <c r="EE185"/>
      <c r="EF185"/>
      <c r="EG185"/>
      <c r="EH185"/>
      <c r="EI185"/>
      <c r="EJ185"/>
      <c r="EK185"/>
      <c r="EL185"/>
      <c r="EM185"/>
      <c r="EN185"/>
      <c r="EO185"/>
      <c r="EP185"/>
      <c r="EQ185"/>
      <c r="ER185"/>
      <c r="ES185"/>
      <c r="ET185"/>
      <c r="EU185"/>
      <c r="EV185"/>
      <c r="EW185"/>
      <c r="EX185"/>
      <c r="EY185"/>
      <c r="EZ185"/>
      <c r="FA185"/>
      <c r="FB185"/>
      <c r="FC185"/>
      <c r="FD185"/>
      <c r="FE185"/>
      <c r="FF185"/>
      <c r="FG185"/>
      <c r="FH185"/>
      <c r="FI185"/>
      <c r="FJ185"/>
      <c r="FK185"/>
      <c r="FL185"/>
      <c r="FM185"/>
      <c r="FN185"/>
      <c r="FO185"/>
      <c r="FP185"/>
      <c r="FQ185"/>
      <c r="FR185"/>
      <c r="FS185"/>
      <c r="FT185"/>
      <c r="FU185"/>
      <c r="FV185"/>
      <c r="FW185"/>
      <c r="FX185"/>
      <c r="FY185"/>
      <c r="FZ185"/>
      <c r="GA185"/>
      <c r="GB185"/>
      <c r="GC185"/>
      <c r="GD185"/>
      <c r="GE185"/>
      <c r="GF185"/>
      <c r="GG185"/>
      <c r="GH185"/>
      <c r="GI185"/>
      <c r="GJ185"/>
      <c r="GK185"/>
      <c r="GL185"/>
      <c r="GM185"/>
      <c r="GN185"/>
      <c r="GO185"/>
      <c r="GP185"/>
      <c r="GQ185"/>
      <c r="GR185"/>
      <c r="GS185"/>
      <c r="GT185"/>
      <c r="GU185"/>
      <c r="GV185"/>
      <c r="GW185"/>
      <c r="GX185"/>
      <c r="GY185"/>
      <c r="GZ185"/>
      <c r="HA185"/>
      <c r="HB185"/>
      <c r="HC185"/>
      <c r="HD185"/>
      <c r="HE185"/>
      <c r="HF185"/>
      <c r="HG185"/>
      <c r="HH185"/>
      <c r="HI185"/>
      <c r="HJ185"/>
      <c r="HK185"/>
      <c r="HL185"/>
      <c r="HM185"/>
      <c r="HN185"/>
      <c r="HO185"/>
      <c r="HP185"/>
      <c r="HQ185"/>
      <c r="HR185"/>
      <c r="HS185"/>
      <c r="HT185"/>
      <c r="HU185"/>
      <c r="HV185"/>
      <c r="HW185"/>
      <c r="HX185"/>
      <c r="HY185"/>
      <c r="HZ185"/>
      <c r="IA185"/>
      <c r="IB185"/>
      <c r="IC185"/>
      <c r="ID185"/>
      <c r="IE185"/>
      <c r="IF185"/>
      <c r="IG185"/>
      <c r="IH185"/>
      <c r="II185"/>
      <c r="IJ185"/>
      <c r="IK185"/>
      <c r="IL185"/>
      <c r="IM185"/>
      <c r="IN185"/>
      <c r="IO185"/>
      <c r="IP185"/>
      <c r="IQ185"/>
      <c r="IR185"/>
      <c r="IS185"/>
      <c r="IT185"/>
      <c r="IU185"/>
      <c r="IV185"/>
      <c r="IW185"/>
      <c r="IX185"/>
      <c r="IY185"/>
    </row>
    <row r="186" spans="1:259" ht="15.75" customHeight="1" x14ac:dyDescent="0.25">
      <c r="A186" s="273"/>
      <c r="B186" s="273"/>
      <c r="C186" s="278"/>
      <c r="D186" s="278" t="s">
        <v>294</v>
      </c>
      <c r="E186" s="324"/>
      <c r="F186" s="278"/>
      <c r="G186" s="277"/>
      <c r="H186" s="277"/>
      <c r="I186" s="53"/>
      <c r="J186" s="53"/>
      <c r="K186" s="53"/>
      <c r="L186" s="53"/>
      <c r="M186" s="53"/>
      <c r="N186" s="53"/>
      <c r="O186" s="179"/>
      <c r="P186" s="179"/>
      <c r="Q186" s="179"/>
      <c r="R186" s="179"/>
      <c r="S186" s="179"/>
      <c r="T186" s="179"/>
      <c r="U186" s="179"/>
      <c r="V186" s="179"/>
      <c r="W186" s="179"/>
      <c r="X186" s="179"/>
      <c r="Y186" s="180"/>
      <c r="Z186" s="181"/>
      <c r="AA186" s="182"/>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c r="DI186"/>
      <c r="DJ186"/>
      <c r="DK186"/>
      <c r="DL186"/>
      <c r="DM186"/>
      <c r="DN186"/>
      <c r="DO186"/>
      <c r="DP186"/>
      <c r="DQ186"/>
      <c r="DR186"/>
      <c r="DS186"/>
      <c r="DT186"/>
      <c r="DU186"/>
      <c r="DV186"/>
      <c r="DW186"/>
      <c r="DX186"/>
      <c r="DY186"/>
      <c r="DZ186"/>
      <c r="EA186"/>
      <c r="EB186"/>
      <c r="EC186"/>
      <c r="ED186"/>
      <c r="EE186"/>
      <c r="EF186"/>
      <c r="EG186"/>
      <c r="EH186"/>
      <c r="EI186"/>
      <c r="EJ186"/>
      <c r="EK186"/>
      <c r="EL186"/>
      <c r="EM186"/>
      <c r="EN186"/>
      <c r="EO186"/>
      <c r="EP186"/>
      <c r="EQ186"/>
      <c r="ER186"/>
      <c r="ES186"/>
      <c r="ET186"/>
      <c r="EU186"/>
      <c r="EV186"/>
      <c r="EW186"/>
      <c r="EX186"/>
      <c r="EY186"/>
      <c r="EZ186"/>
      <c r="FA186"/>
      <c r="FB186"/>
      <c r="FC186"/>
      <c r="FD186"/>
      <c r="FE186"/>
      <c r="FF186"/>
      <c r="FG186"/>
      <c r="FH186"/>
      <c r="FI186"/>
      <c r="FJ186"/>
      <c r="FK186"/>
      <c r="FL186"/>
      <c r="FM186"/>
      <c r="FN186"/>
      <c r="FO186"/>
      <c r="FP186"/>
      <c r="FQ186"/>
      <c r="FR186"/>
      <c r="FS186"/>
      <c r="FT186"/>
      <c r="FU186"/>
      <c r="FV186"/>
      <c r="FW186"/>
      <c r="FX186"/>
      <c r="FY186"/>
      <c r="FZ186"/>
      <c r="GA186"/>
      <c r="GB186"/>
      <c r="GC186"/>
      <c r="GD186"/>
      <c r="GE186"/>
      <c r="GF186"/>
      <c r="GG186"/>
      <c r="GH186"/>
      <c r="GI186"/>
      <c r="GJ186"/>
      <c r="GK186"/>
      <c r="GL186"/>
      <c r="GM186"/>
      <c r="GN186"/>
      <c r="GO186"/>
      <c r="GP186"/>
      <c r="GQ186"/>
      <c r="GR186"/>
      <c r="GS186"/>
      <c r="GT186"/>
      <c r="GU186"/>
      <c r="GV186"/>
      <c r="GW186"/>
      <c r="GX186"/>
      <c r="GY186"/>
      <c r="GZ186"/>
      <c r="HA186"/>
      <c r="HB186"/>
      <c r="HC186"/>
      <c r="HD186"/>
      <c r="HE186"/>
      <c r="HF186"/>
      <c r="HG186"/>
      <c r="HH186"/>
      <c r="HI186"/>
      <c r="HJ186"/>
      <c r="HK186"/>
      <c r="HL186"/>
      <c r="HM186"/>
      <c r="HN186"/>
      <c r="HO186"/>
      <c r="HP186"/>
      <c r="HQ186"/>
      <c r="HR186"/>
      <c r="HS186"/>
      <c r="HT186"/>
      <c r="HU186"/>
      <c r="HV186"/>
      <c r="HW186"/>
      <c r="HX186"/>
      <c r="HY186"/>
      <c r="HZ186"/>
      <c r="IA186"/>
      <c r="IB186"/>
      <c r="IC186"/>
      <c r="ID186"/>
      <c r="IE186"/>
      <c r="IF186"/>
      <c r="IG186"/>
      <c r="IH186"/>
      <c r="II186"/>
      <c r="IJ186"/>
      <c r="IK186"/>
      <c r="IL186"/>
      <c r="IM186"/>
      <c r="IN186"/>
      <c r="IO186"/>
      <c r="IP186"/>
      <c r="IQ186"/>
      <c r="IR186"/>
      <c r="IS186"/>
      <c r="IT186"/>
      <c r="IU186"/>
      <c r="IV186"/>
      <c r="IW186"/>
      <c r="IX186"/>
      <c r="IY186"/>
    </row>
    <row r="187" spans="1:259" ht="21.75" customHeight="1" x14ac:dyDescent="0.2">
      <c r="A187" s="237"/>
      <c r="B187" s="334"/>
      <c r="C187" s="334"/>
      <c r="D187" s="334"/>
      <c r="E187" s="287"/>
      <c r="F187" s="106"/>
      <c r="G187" s="106"/>
      <c r="H187" s="106"/>
      <c r="I187" s="53"/>
      <c r="J187" s="53"/>
      <c r="K187" s="53"/>
      <c r="L187" s="53"/>
      <c r="M187" s="53"/>
      <c r="N187" s="53"/>
      <c r="O187" s="179"/>
      <c r="P187" s="179"/>
      <c r="Q187" s="179"/>
      <c r="R187" s="179"/>
      <c r="S187" s="179"/>
      <c r="T187" s="179"/>
      <c r="U187" s="179"/>
      <c r="V187" s="179"/>
      <c r="W187" s="179"/>
      <c r="X187" s="179"/>
      <c r="Y187" s="180"/>
      <c r="Z187" s="181"/>
      <c r="AA187" s="182"/>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c r="DK187"/>
      <c r="DL187"/>
      <c r="DM187"/>
      <c r="DN187"/>
      <c r="DO187"/>
      <c r="DP187"/>
      <c r="DQ187"/>
      <c r="DR187"/>
      <c r="DS187"/>
      <c r="DT187"/>
      <c r="DU187"/>
      <c r="DV187"/>
      <c r="DW187"/>
      <c r="DX187"/>
      <c r="DY187"/>
      <c r="DZ187"/>
      <c r="EA187"/>
      <c r="EB187"/>
      <c r="EC187"/>
      <c r="ED187"/>
      <c r="EE187"/>
      <c r="EF187"/>
      <c r="EG187"/>
      <c r="EH187"/>
      <c r="EI187"/>
      <c r="EJ187"/>
      <c r="EK187"/>
      <c r="EL187"/>
      <c r="EM187"/>
      <c r="EN187"/>
      <c r="EO187"/>
      <c r="EP187"/>
      <c r="EQ187"/>
      <c r="ER187"/>
      <c r="ES187"/>
      <c r="ET187"/>
      <c r="EU187"/>
      <c r="EV187"/>
      <c r="EW187"/>
      <c r="EX187"/>
      <c r="EY187"/>
      <c r="EZ187"/>
      <c r="FA187"/>
      <c r="FB187"/>
      <c r="FC187"/>
      <c r="FD187"/>
      <c r="FE187"/>
      <c r="FF187"/>
      <c r="FG187"/>
      <c r="FH187"/>
      <c r="FI187"/>
      <c r="FJ187"/>
      <c r="FK187"/>
      <c r="FL187"/>
      <c r="FM187"/>
      <c r="FN187"/>
      <c r="FO187"/>
      <c r="FP187"/>
      <c r="FQ187"/>
      <c r="FR187"/>
      <c r="FS187"/>
      <c r="FT187"/>
      <c r="FU187"/>
      <c r="FV187"/>
      <c r="FW187"/>
      <c r="FX187"/>
      <c r="FY187"/>
      <c r="FZ187"/>
      <c r="GA187"/>
      <c r="GB187"/>
      <c r="GC187"/>
      <c r="GD187"/>
      <c r="GE187"/>
      <c r="GF187"/>
      <c r="GG187"/>
      <c r="GH187"/>
      <c r="GI187"/>
      <c r="GJ187"/>
      <c r="GK187"/>
      <c r="GL187"/>
      <c r="GM187"/>
      <c r="GN187"/>
      <c r="GO187"/>
      <c r="GP187"/>
      <c r="GQ187"/>
      <c r="GR187"/>
      <c r="GS187"/>
      <c r="GT187"/>
      <c r="GU187"/>
      <c r="GV187"/>
      <c r="GW187"/>
      <c r="GX187"/>
      <c r="GY187"/>
      <c r="GZ187"/>
      <c r="HA187"/>
      <c r="HB187"/>
      <c r="HC187"/>
      <c r="HD187"/>
      <c r="HE187"/>
      <c r="HF187"/>
      <c r="HG187"/>
      <c r="HH187"/>
      <c r="HI187"/>
      <c r="HJ187"/>
      <c r="HK187"/>
      <c r="HL187"/>
      <c r="HM187"/>
      <c r="HN187"/>
      <c r="HO187"/>
      <c r="HP187"/>
      <c r="HQ187"/>
      <c r="HR187"/>
      <c r="HS187"/>
      <c r="HT187"/>
      <c r="HU187"/>
      <c r="HV187"/>
      <c r="HW187"/>
      <c r="HX187"/>
      <c r="HY187"/>
      <c r="HZ187"/>
      <c r="IA187"/>
      <c r="IB187"/>
      <c r="IC187"/>
      <c r="ID187"/>
      <c r="IE187"/>
      <c r="IF187"/>
      <c r="IG187"/>
      <c r="IH187"/>
      <c r="II187"/>
      <c r="IJ187"/>
      <c r="IK187"/>
      <c r="IL187"/>
      <c r="IM187"/>
      <c r="IN187"/>
      <c r="IO187"/>
      <c r="IP187"/>
      <c r="IQ187"/>
      <c r="IR187"/>
      <c r="IS187"/>
      <c r="IT187"/>
      <c r="IU187"/>
      <c r="IV187"/>
      <c r="IW187"/>
      <c r="IX187"/>
      <c r="IY187"/>
    </row>
    <row r="188" spans="1:259" ht="14.25" customHeight="1" x14ac:dyDescent="0.2">
      <c r="A188" s="237"/>
      <c r="B188" s="178"/>
      <c r="C188" s="237"/>
      <c r="D188" s="103"/>
      <c r="F188" s="53"/>
      <c r="G188" s="53"/>
      <c r="H188" s="53"/>
      <c r="I188" s="53"/>
      <c r="J188" s="53"/>
      <c r="K188" s="53"/>
      <c r="L188" s="53"/>
      <c r="M188" s="53"/>
      <c r="N188" s="53"/>
      <c r="O188" s="179"/>
      <c r="P188" s="179"/>
      <c r="Q188" s="179"/>
      <c r="R188" s="179"/>
      <c r="S188" s="179"/>
      <c r="T188" s="179"/>
      <c r="U188" s="179"/>
      <c r="V188" s="179"/>
      <c r="W188" s="179"/>
      <c r="X188" s="179"/>
      <c r="Y188" s="180"/>
      <c r="Z188" s="181"/>
      <c r="AA188" s="182"/>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c r="DK188"/>
      <c r="DL188"/>
      <c r="DM188"/>
      <c r="DN188"/>
      <c r="DO188"/>
      <c r="DP188"/>
      <c r="DQ188"/>
      <c r="DR188"/>
      <c r="DS188"/>
      <c r="DT188"/>
      <c r="DU188"/>
      <c r="DV188"/>
      <c r="DW188"/>
      <c r="DX188"/>
      <c r="DY188"/>
      <c r="DZ188"/>
      <c r="EA188"/>
      <c r="EB188"/>
      <c r="EC188"/>
      <c r="ED188"/>
      <c r="EE188"/>
      <c r="EF188"/>
      <c r="EG188"/>
      <c r="EH188"/>
      <c r="EI188"/>
      <c r="EJ188"/>
      <c r="EK188"/>
      <c r="EL188"/>
      <c r="EM188"/>
      <c r="EN188"/>
      <c r="EO188"/>
      <c r="EP188"/>
      <c r="EQ188"/>
      <c r="ER188"/>
      <c r="ES188"/>
      <c r="ET188"/>
      <c r="EU188"/>
      <c r="EV188"/>
      <c r="EW188"/>
      <c r="EX188"/>
      <c r="EY188"/>
      <c r="EZ188"/>
      <c r="FA188"/>
      <c r="FB188"/>
      <c r="FC188"/>
      <c r="FD188"/>
      <c r="FE188"/>
      <c r="FF188"/>
      <c r="FG188"/>
      <c r="FH188"/>
      <c r="FI188"/>
      <c r="FJ188"/>
      <c r="FK188"/>
      <c r="FL188"/>
      <c r="FM188"/>
      <c r="FN188"/>
      <c r="FO188"/>
      <c r="FP188"/>
      <c r="FQ188"/>
      <c r="FR188"/>
      <c r="FS188"/>
      <c r="FT188"/>
      <c r="FU188"/>
      <c r="FV188"/>
      <c r="FW188"/>
      <c r="FX188"/>
      <c r="FY188"/>
      <c r="FZ188"/>
      <c r="GA188"/>
      <c r="GB188"/>
      <c r="GC188"/>
      <c r="GD188"/>
      <c r="GE188"/>
      <c r="GF188"/>
      <c r="GG188"/>
      <c r="GH188"/>
      <c r="GI188"/>
      <c r="GJ188"/>
      <c r="GK188"/>
      <c r="GL188"/>
      <c r="GM188"/>
      <c r="GN188"/>
      <c r="GO188"/>
      <c r="GP188"/>
      <c r="GQ188"/>
      <c r="GR188"/>
      <c r="GS188"/>
      <c r="GT188"/>
      <c r="GU188"/>
      <c r="GV188"/>
      <c r="GW188"/>
      <c r="GX188"/>
      <c r="GY188"/>
      <c r="GZ188"/>
      <c r="HA188"/>
      <c r="HB188"/>
      <c r="HC188"/>
      <c r="HD188"/>
      <c r="HE188"/>
      <c r="HF188"/>
      <c r="HG188"/>
      <c r="HH188"/>
      <c r="HI188"/>
      <c r="HJ188"/>
      <c r="HK188"/>
      <c r="HL188"/>
      <c r="HM188"/>
      <c r="HN188"/>
      <c r="HO188"/>
      <c r="HP188"/>
      <c r="HQ188"/>
      <c r="HR188"/>
      <c r="HS188"/>
      <c r="HT188"/>
      <c r="HU188"/>
      <c r="HV188"/>
      <c r="HW188"/>
      <c r="HX188"/>
      <c r="HY188"/>
      <c r="HZ188"/>
      <c r="IA188"/>
      <c r="IB188"/>
      <c r="IC188"/>
      <c r="ID188"/>
      <c r="IE188"/>
      <c r="IF188"/>
      <c r="IG188"/>
      <c r="IH188"/>
      <c r="II188"/>
      <c r="IJ188"/>
      <c r="IK188"/>
      <c r="IL188"/>
      <c r="IM188"/>
      <c r="IN188"/>
      <c r="IO188"/>
      <c r="IP188"/>
      <c r="IQ188"/>
      <c r="IR188"/>
      <c r="IS188"/>
      <c r="IT188"/>
      <c r="IU188"/>
      <c r="IV188"/>
      <c r="IW188"/>
      <c r="IX188"/>
      <c r="IY188"/>
    </row>
    <row r="189" spans="1:259" ht="19.5" customHeight="1" x14ac:dyDescent="0.25">
      <c r="H189" s="106"/>
      <c r="I189" s="174"/>
      <c r="J189" s="174"/>
      <c r="K189" s="106"/>
      <c r="L189" s="106"/>
      <c r="M189" s="106"/>
      <c r="N189" s="106"/>
      <c r="AA189" s="183"/>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c r="DD189"/>
      <c r="DE189"/>
      <c r="DF189"/>
      <c r="DG189"/>
      <c r="DH189"/>
      <c r="DI189"/>
      <c r="DJ189"/>
      <c r="DK189"/>
      <c r="DL189"/>
      <c r="DM189"/>
      <c r="DN189"/>
      <c r="DO189"/>
      <c r="DP189"/>
      <c r="DQ189"/>
      <c r="DR189"/>
      <c r="DS189"/>
      <c r="DT189"/>
      <c r="DU189"/>
      <c r="DV189"/>
      <c r="DW189"/>
      <c r="DX189"/>
      <c r="DY189"/>
      <c r="DZ189"/>
      <c r="EA189"/>
      <c r="EB189"/>
      <c r="EC189"/>
      <c r="ED189"/>
      <c r="EE189"/>
      <c r="EF189"/>
      <c r="EG189"/>
      <c r="EH189"/>
      <c r="EI189"/>
      <c r="EJ189"/>
      <c r="EK189"/>
      <c r="EL189"/>
      <c r="EM189"/>
      <c r="EN189"/>
      <c r="EO189"/>
      <c r="EP189"/>
      <c r="EQ189"/>
      <c r="ER189"/>
      <c r="ES189"/>
      <c r="ET189"/>
      <c r="EU189"/>
      <c r="EV189"/>
      <c r="EW189"/>
      <c r="EX189"/>
      <c r="EY189"/>
      <c r="EZ189"/>
      <c r="FA189"/>
      <c r="FB189"/>
      <c r="FC189"/>
      <c r="FD189"/>
      <c r="FE189"/>
      <c r="FF189"/>
      <c r="FG189"/>
      <c r="FH189"/>
      <c r="FI189"/>
      <c r="FJ189"/>
      <c r="FK189"/>
      <c r="FL189"/>
      <c r="FM189"/>
      <c r="FN189"/>
      <c r="FO189"/>
      <c r="FP189"/>
      <c r="FQ189"/>
      <c r="FR189"/>
      <c r="FS189"/>
      <c r="FT189"/>
      <c r="FU189"/>
      <c r="FV189"/>
      <c r="FW189"/>
      <c r="FX189"/>
      <c r="FY189"/>
      <c r="FZ189"/>
      <c r="GA189"/>
      <c r="GB189"/>
      <c r="GC189"/>
      <c r="GD189"/>
      <c r="GE189"/>
      <c r="GF189"/>
      <c r="GG189"/>
      <c r="GH189"/>
      <c r="GI189"/>
      <c r="GJ189"/>
      <c r="GK189"/>
      <c r="GL189"/>
      <c r="GM189"/>
      <c r="GN189"/>
      <c r="GO189"/>
      <c r="GP189"/>
      <c r="GQ189"/>
      <c r="GR189"/>
      <c r="GS189"/>
      <c r="GT189"/>
      <c r="GU189"/>
      <c r="GV189"/>
      <c r="GW189"/>
      <c r="GX189"/>
      <c r="GY189"/>
      <c r="GZ189"/>
      <c r="HA189"/>
      <c r="HB189"/>
      <c r="HC189"/>
      <c r="HD189"/>
      <c r="HE189"/>
      <c r="HF189"/>
      <c r="HG189"/>
      <c r="HH189"/>
      <c r="HI189"/>
      <c r="HJ189"/>
      <c r="HK189"/>
      <c r="HL189"/>
      <c r="HM189"/>
      <c r="HN189"/>
      <c r="HO189"/>
      <c r="HP189"/>
      <c r="HQ189"/>
      <c r="HR189"/>
      <c r="HS189"/>
      <c r="HT189"/>
      <c r="HU189"/>
      <c r="HV189"/>
      <c r="HW189"/>
      <c r="HX189"/>
      <c r="HY189"/>
      <c r="HZ189"/>
      <c r="IA189"/>
      <c r="IB189"/>
      <c r="IC189"/>
      <c r="ID189"/>
      <c r="IE189"/>
      <c r="IF189"/>
      <c r="IG189"/>
      <c r="IH189"/>
      <c r="II189"/>
      <c r="IJ189"/>
      <c r="IK189"/>
      <c r="IL189"/>
      <c r="IM189"/>
      <c r="IN189"/>
      <c r="IO189"/>
      <c r="IP189"/>
      <c r="IQ189"/>
      <c r="IR189"/>
      <c r="IS189"/>
      <c r="IT189"/>
      <c r="IU189"/>
      <c r="IV189"/>
      <c r="IW189"/>
      <c r="IX189"/>
      <c r="IY189"/>
    </row>
    <row r="190" spans="1:259" ht="15.75" customHeight="1" x14ac:dyDescent="0.2">
      <c r="H190" s="106"/>
      <c r="I190" s="174"/>
      <c r="J190" s="174"/>
      <c r="K190" s="106"/>
      <c r="L190" s="106"/>
      <c r="M190" s="106"/>
      <c r="N190" s="106"/>
      <c r="AA190" s="219"/>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c r="DF190"/>
      <c r="DG190"/>
      <c r="DH190"/>
      <c r="DI190"/>
      <c r="DJ190"/>
      <c r="DK190"/>
      <c r="DL190"/>
      <c r="DM190"/>
      <c r="DN190"/>
      <c r="DO190"/>
      <c r="DP190"/>
      <c r="DQ190"/>
      <c r="DR190"/>
      <c r="DS190"/>
      <c r="DT190"/>
      <c r="DU190"/>
      <c r="DV190"/>
      <c r="DW190"/>
      <c r="DX190"/>
      <c r="DY190"/>
      <c r="DZ190"/>
      <c r="EA190"/>
      <c r="EB190"/>
      <c r="EC190"/>
      <c r="ED190"/>
      <c r="EE190"/>
      <c r="EF190"/>
      <c r="EG190"/>
      <c r="EH190"/>
      <c r="EI190"/>
      <c r="EJ190"/>
      <c r="EK190"/>
      <c r="EL190"/>
      <c r="EM190"/>
      <c r="EN190"/>
      <c r="EO190"/>
      <c r="EP190"/>
      <c r="EQ190"/>
      <c r="ER190"/>
      <c r="ES190"/>
      <c r="ET190"/>
      <c r="EU190"/>
      <c r="EV190"/>
      <c r="EW190"/>
      <c r="EX190"/>
      <c r="EY190"/>
      <c r="EZ190"/>
      <c r="FA190"/>
      <c r="FB190"/>
      <c r="FC190"/>
      <c r="FD190"/>
      <c r="FE190"/>
      <c r="FF190"/>
      <c r="FG190"/>
      <c r="FH190"/>
      <c r="FI190"/>
      <c r="FJ190"/>
      <c r="FK190"/>
      <c r="FL190"/>
      <c r="FM190"/>
      <c r="FN190"/>
      <c r="FO190"/>
      <c r="FP190"/>
      <c r="FQ190"/>
      <c r="FR190"/>
      <c r="FS190"/>
      <c r="FT190"/>
      <c r="FU190"/>
      <c r="FV190"/>
      <c r="FW190"/>
      <c r="FX190"/>
      <c r="FY190"/>
      <c r="FZ190"/>
      <c r="GA190"/>
      <c r="GB190"/>
      <c r="GC190"/>
      <c r="GD190"/>
      <c r="GE190"/>
      <c r="GF190"/>
      <c r="GG190"/>
      <c r="GH190"/>
      <c r="GI190"/>
      <c r="GJ190"/>
      <c r="GK190"/>
      <c r="GL190"/>
      <c r="GM190"/>
      <c r="GN190"/>
      <c r="GO190"/>
      <c r="GP190"/>
      <c r="GQ190"/>
      <c r="GR190"/>
      <c r="GS190"/>
      <c r="GT190"/>
      <c r="GU190"/>
      <c r="GV190"/>
      <c r="GW190"/>
      <c r="GX190"/>
      <c r="GY190"/>
      <c r="GZ190"/>
      <c r="HA190"/>
      <c r="HB190"/>
      <c r="HC190"/>
      <c r="HD190"/>
      <c r="HE190"/>
      <c r="HF190"/>
      <c r="HG190"/>
      <c r="HH190"/>
      <c r="HI190"/>
      <c r="HJ190"/>
      <c r="HK190"/>
      <c r="HL190"/>
      <c r="HM190"/>
      <c r="HN190"/>
      <c r="HO190"/>
      <c r="HP190"/>
      <c r="HQ190"/>
      <c r="HR190"/>
      <c r="HS190"/>
      <c r="HT190"/>
      <c r="HU190"/>
      <c r="HV190"/>
      <c r="HW190"/>
      <c r="HX190"/>
      <c r="HY190"/>
      <c r="HZ190"/>
      <c r="IA190"/>
      <c r="IB190"/>
      <c r="IC190"/>
      <c r="ID190"/>
      <c r="IE190"/>
      <c r="IF190"/>
      <c r="IG190"/>
      <c r="IH190"/>
      <c r="II190"/>
      <c r="IJ190"/>
      <c r="IK190"/>
      <c r="IL190"/>
      <c r="IM190"/>
      <c r="IN190"/>
      <c r="IO190"/>
      <c r="IP190"/>
      <c r="IQ190"/>
      <c r="IR190"/>
      <c r="IS190"/>
      <c r="IT190"/>
      <c r="IU190"/>
      <c r="IV190"/>
      <c r="IW190"/>
      <c r="IX190"/>
      <c r="IY190"/>
    </row>
    <row r="191" spans="1:259" ht="15.75" customHeight="1" x14ac:dyDescent="0.2">
      <c r="H191" s="106"/>
      <c r="I191" s="174"/>
      <c r="J191" s="174"/>
      <c r="K191" s="106"/>
      <c r="L191" s="106"/>
      <c r="M191" s="106"/>
      <c r="N191" s="106"/>
      <c r="O191" s="237"/>
      <c r="P191" s="237"/>
      <c r="Q191" s="237"/>
      <c r="R191" s="237"/>
      <c r="S191" s="237"/>
      <c r="T191" s="237"/>
      <c r="U191" s="237"/>
      <c r="V191" s="237"/>
      <c r="W191" s="237"/>
      <c r="X191" s="237"/>
      <c r="Y191" s="237"/>
      <c r="AA191" s="237"/>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c r="DK191"/>
      <c r="DL191"/>
      <c r="DM191"/>
      <c r="DN191"/>
      <c r="DO191"/>
      <c r="DP191"/>
      <c r="DQ191"/>
      <c r="DR191"/>
      <c r="DS191"/>
      <c r="DT191"/>
      <c r="DU191"/>
      <c r="DV191"/>
      <c r="DW191"/>
      <c r="DX191"/>
      <c r="DY191"/>
      <c r="DZ191"/>
      <c r="EA191"/>
      <c r="EB191"/>
      <c r="EC191"/>
      <c r="ED191"/>
      <c r="EE191"/>
      <c r="EF191"/>
      <c r="EG191"/>
      <c r="EH191"/>
      <c r="EI191"/>
      <c r="EJ191"/>
      <c r="EK191"/>
      <c r="EL191"/>
      <c r="EM191"/>
      <c r="EN191"/>
      <c r="EO191"/>
      <c r="EP191"/>
      <c r="EQ191"/>
      <c r="ER191"/>
      <c r="ES191"/>
      <c r="ET191"/>
      <c r="EU191"/>
      <c r="EV191"/>
      <c r="EW191"/>
      <c r="EX191"/>
      <c r="EY191"/>
      <c r="EZ191"/>
      <c r="FA191"/>
      <c r="FB191"/>
      <c r="FC191"/>
      <c r="FD191"/>
      <c r="FE191"/>
      <c r="FF191"/>
      <c r="FG191"/>
      <c r="FH191"/>
      <c r="FI191"/>
      <c r="FJ191"/>
      <c r="FK191"/>
      <c r="FL191"/>
      <c r="FM191"/>
      <c r="FN191"/>
      <c r="FO191"/>
      <c r="FP191"/>
      <c r="FQ191"/>
      <c r="FR191"/>
      <c r="FS191"/>
      <c r="FT191"/>
      <c r="FU191"/>
      <c r="FV191"/>
      <c r="FW191"/>
      <c r="FX191"/>
      <c r="FY191"/>
      <c r="FZ191"/>
      <c r="GA191"/>
      <c r="GB191"/>
      <c r="GC191"/>
      <c r="GD191"/>
      <c r="GE191"/>
      <c r="GF191"/>
      <c r="GG191"/>
      <c r="GH191"/>
      <c r="GI191"/>
      <c r="GJ191"/>
      <c r="GK191"/>
      <c r="GL191"/>
      <c r="GM191"/>
      <c r="GN191"/>
      <c r="GO191"/>
      <c r="GP191"/>
      <c r="GQ191"/>
      <c r="GR191"/>
      <c r="GS191"/>
      <c r="GT191"/>
      <c r="GU191"/>
      <c r="GV191"/>
      <c r="GW191"/>
      <c r="GX191"/>
      <c r="GY191"/>
      <c r="GZ191"/>
      <c r="HA191"/>
      <c r="HB191"/>
      <c r="HC191"/>
      <c r="HD191"/>
      <c r="HE191"/>
      <c r="HF191"/>
      <c r="HG191"/>
      <c r="HH191"/>
      <c r="HI191"/>
      <c r="HJ191"/>
      <c r="HK191"/>
      <c r="HL191"/>
      <c r="HM191"/>
      <c r="HN191"/>
      <c r="HO191"/>
      <c r="HP191"/>
      <c r="HQ191"/>
      <c r="HR191"/>
      <c r="HS191"/>
      <c r="HT191"/>
      <c r="HU191"/>
      <c r="HV191"/>
      <c r="HW191"/>
      <c r="HX191"/>
      <c r="HY191"/>
      <c r="HZ191"/>
      <c r="IA191"/>
      <c r="IB191"/>
      <c r="IC191"/>
      <c r="ID191"/>
      <c r="IE191"/>
      <c r="IF191"/>
      <c r="IG191"/>
      <c r="IH191"/>
      <c r="II191"/>
      <c r="IJ191"/>
      <c r="IK191"/>
      <c r="IL191"/>
      <c r="IM191"/>
      <c r="IN191"/>
      <c r="IO191"/>
      <c r="IP191"/>
      <c r="IQ191"/>
      <c r="IR191"/>
      <c r="IS191"/>
      <c r="IT191"/>
      <c r="IU191"/>
      <c r="IV191"/>
      <c r="IW191"/>
      <c r="IX191"/>
      <c r="IY191"/>
    </row>
    <row r="192" spans="1:259" ht="15.75" customHeight="1" x14ac:dyDescent="0.2">
      <c r="H192" s="106"/>
      <c r="I192" s="174"/>
      <c r="J192" s="174"/>
      <c r="K192" s="106"/>
      <c r="L192" s="106"/>
      <c r="M192" s="106"/>
      <c r="N192" s="106"/>
      <c r="O192" s="237"/>
      <c r="P192" s="237"/>
      <c r="Q192" s="237"/>
      <c r="R192" s="237"/>
      <c r="S192" s="237"/>
      <c r="T192" s="237"/>
      <c r="U192" s="237"/>
      <c r="V192" s="237"/>
      <c r="W192" s="237"/>
      <c r="X192" s="237"/>
      <c r="Y192" s="237"/>
      <c r="AA192" s="237"/>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c r="DK192"/>
      <c r="DL192"/>
      <c r="DM192"/>
      <c r="DN192"/>
      <c r="DO192"/>
      <c r="DP192"/>
      <c r="DQ192"/>
      <c r="DR192"/>
      <c r="DS192"/>
      <c r="DT192"/>
      <c r="DU192"/>
      <c r="DV192"/>
      <c r="DW192"/>
      <c r="DX192"/>
      <c r="DY192"/>
      <c r="DZ192"/>
      <c r="EA192"/>
      <c r="EB192"/>
      <c r="EC192"/>
      <c r="ED192"/>
      <c r="EE192"/>
      <c r="EF192"/>
      <c r="EG192"/>
      <c r="EH192"/>
      <c r="EI192"/>
      <c r="EJ192"/>
      <c r="EK192"/>
      <c r="EL192"/>
      <c r="EM192"/>
      <c r="EN192"/>
      <c r="EO192"/>
      <c r="EP192"/>
      <c r="EQ192"/>
      <c r="ER192"/>
      <c r="ES192"/>
      <c r="ET192"/>
      <c r="EU192"/>
      <c r="EV192"/>
      <c r="EW192"/>
      <c r="EX192"/>
      <c r="EY192"/>
      <c r="EZ192"/>
      <c r="FA192"/>
      <c r="FB192"/>
      <c r="FC192"/>
      <c r="FD192"/>
      <c r="FE192"/>
      <c r="FF192"/>
      <c r="FG192"/>
      <c r="FH192"/>
      <c r="FI192"/>
      <c r="FJ192"/>
      <c r="FK192"/>
      <c r="FL192"/>
      <c r="FM192"/>
      <c r="FN192"/>
      <c r="FO192"/>
      <c r="FP192"/>
      <c r="FQ192"/>
      <c r="FR192"/>
      <c r="FS192"/>
      <c r="FT192"/>
      <c r="FU192"/>
      <c r="FV192"/>
      <c r="FW192"/>
      <c r="FX192"/>
      <c r="FY192"/>
      <c r="FZ192"/>
      <c r="GA192"/>
      <c r="GB192"/>
      <c r="GC192"/>
      <c r="GD192"/>
      <c r="GE192"/>
      <c r="GF192"/>
      <c r="GG192"/>
      <c r="GH192"/>
      <c r="GI192"/>
      <c r="GJ192"/>
      <c r="GK192"/>
      <c r="GL192"/>
      <c r="GM192"/>
      <c r="GN192"/>
      <c r="GO192"/>
      <c r="GP192"/>
      <c r="GQ192"/>
      <c r="GR192"/>
      <c r="GS192"/>
      <c r="GT192"/>
      <c r="GU192"/>
      <c r="GV192"/>
      <c r="GW192"/>
      <c r="GX192"/>
      <c r="GY192"/>
      <c r="GZ192"/>
      <c r="HA192"/>
      <c r="HB192"/>
      <c r="HC192"/>
      <c r="HD192"/>
      <c r="HE192"/>
      <c r="HF192"/>
      <c r="HG192"/>
      <c r="HH192"/>
      <c r="HI192"/>
      <c r="HJ192"/>
      <c r="HK192"/>
      <c r="HL192"/>
      <c r="HM192"/>
      <c r="HN192"/>
      <c r="HO192"/>
      <c r="HP192"/>
      <c r="HQ192"/>
      <c r="HR192"/>
      <c r="HS192"/>
      <c r="HT192"/>
      <c r="HU192"/>
      <c r="HV192"/>
      <c r="HW192"/>
      <c r="HX192"/>
      <c r="HY192"/>
      <c r="HZ192"/>
      <c r="IA192"/>
      <c r="IB192"/>
      <c r="IC192"/>
      <c r="ID192"/>
      <c r="IE192"/>
      <c r="IF192"/>
      <c r="IG192"/>
      <c r="IH192"/>
      <c r="II192"/>
      <c r="IJ192"/>
      <c r="IK192"/>
      <c r="IL192"/>
      <c r="IM192"/>
      <c r="IN192"/>
      <c r="IO192"/>
      <c r="IP192"/>
      <c r="IQ192"/>
      <c r="IR192"/>
      <c r="IS192"/>
      <c r="IT192"/>
      <c r="IU192"/>
      <c r="IV192"/>
      <c r="IW192"/>
      <c r="IX192"/>
      <c r="IY192"/>
    </row>
    <row r="193" spans="8:259" ht="15.75" customHeight="1" x14ac:dyDescent="0.2">
      <c r="H193" s="106"/>
      <c r="I193" s="174"/>
      <c r="J193" s="174"/>
      <c r="K193" s="106"/>
      <c r="L193" s="106"/>
      <c r="M193" s="106"/>
      <c r="N193" s="106"/>
      <c r="O193" s="237"/>
      <c r="P193" s="237"/>
      <c r="Q193" s="237"/>
      <c r="R193" s="237"/>
      <c r="S193" s="237"/>
      <c r="T193" s="237"/>
      <c r="U193" s="237"/>
      <c r="V193" s="237"/>
      <c r="W193" s="237"/>
      <c r="X193" s="237"/>
      <c r="Y193" s="237"/>
      <c r="AA193" s="237"/>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c r="DA193"/>
      <c r="DB193"/>
      <c r="DC193"/>
      <c r="DD193"/>
      <c r="DE193"/>
      <c r="DF193"/>
      <c r="DG193"/>
      <c r="DH193"/>
      <c r="DI193"/>
      <c r="DJ193"/>
      <c r="DK193"/>
      <c r="DL193"/>
      <c r="DM193"/>
      <c r="DN193"/>
      <c r="DO193"/>
      <c r="DP193"/>
      <c r="DQ193"/>
      <c r="DR193"/>
      <c r="DS193"/>
      <c r="DT193"/>
      <c r="DU193"/>
      <c r="DV193"/>
      <c r="DW193"/>
      <c r="DX193"/>
      <c r="DY193"/>
      <c r="DZ193"/>
      <c r="EA193"/>
      <c r="EB193"/>
      <c r="EC193"/>
      <c r="ED193"/>
      <c r="EE193"/>
      <c r="EF193"/>
      <c r="EG193"/>
      <c r="EH193"/>
      <c r="EI193"/>
      <c r="EJ193"/>
      <c r="EK193"/>
      <c r="EL193"/>
      <c r="EM193"/>
      <c r="EN193"/>
      <c r="EO193"/>
      <c r="EP193"/>
      <c r="EQ193"/>
      <c r="ER193"/>
      <c r="ES193"/>
      <c r="ET193"/>
      <c r="EU193"/>
      <c r="EV193"/>
      <c r="EW193"/>
      <c r="EX193"/>
      <c r="EY193"/>
      <c r="EZ193"/>
      <c r="FA193"/>
      <c r="FB193"/>
      <c r="FC193"/>
      <c r="FD193"/>
      <c r="FE193"/>
      <c r="FF193"/>
      <c r="FG193"/>
      <c r="FH193"/>
      <c r="FI193"/>
      <c r="FJ193"/>
      <c r="FK193"/>
      <c r="FL193"/>
      <c r="FM193"/>
      <c r="FN193"/>
      <c r="FO193"/>
      <c r="FP193"/>
      <c r="FQ193"/>
      <c r="FR193"/>
      <c r="FS193"/>
      <c r="FT193"/>
      <c r="FU193"/>
      <c r="FV193"/>
      <c r="FW193"/>
      <c r="FX193"/>
      <c r="FY193"/>
      <c r="FZ193"/>
      <c r="GA193"/>
      <c r="GB193"/>
      <c r="GC193"/>
      <c r="GD193"/>
      <c r="GE193"/>
      <c r="GF193"/>
      <c r="GG193"/>
      <c r="GH193"/>
      <c r="GI193"/>
      <c r="GJ193"/>
      <c r="GK193"/>
      <c r="GL193"/>
      <c r="GM193"/>
      <c r="GN193"/>
      <c r="GO193"/>
      <c r="GP193"/>
      <c r="GQ193"/>
      <c r="GR193"/>
      <c r="GS193"/>
      <c r="GT193"/>
      <c r="GU193"/>
      <c r="GV193"/>
      <c r="GW193"/>
      <c r="GX193"/>
      <c r="GY193"/>
      <c r="GZ193"/>
      <c r="HA193"/>
      <c r="HB193"/>
      <c r="HC193"/>
      <c r="HD193"/>
      <c r="HE193"/>
      <c r="HF193"/>
      <c r="HG193"/>
      <c r="HH193"/>
      <c r="HI193"/>
      <c r="HJ193"/>
      <c r="HK193"/>
      <c r="HL193"/>
      <c r="HM193"/>
      <c r="HN193"/>
      <c r="HO193"/>
      <c r="HP193"/>
      <c r="HQ193"/>
      <c r="HR193"/>
      <c r="HS193"/>
      <c r="HT193"/>
      <c r="HU193"/>
      <c r="HV193"/>
      <c r="HW193"/>
      <c r="HX193"/>
      <c r="HY193"/>
      <c r="HZ193"/>
      <c r="IA193"/>
      <c r="IB193"/>
      <c r="IC193"/>
      <c r="ID193"/>
      <c r="IE193"/>
      <c r="IF193"/>
      <c r="IG193"/>
      <c r="IH193"/>
      <c r="II193"/>
      <c r="IJ193"/>
      <c r="IK193"/>
      <c r="IL193"/>
      <c r="IM193"/>
      <c r="IN193"/>
      <c r="IO193"/>
      <c r="IP193"/>
      <c r="IQ193"/>
      <c r="IR193"/>
      <c r="IS193"/>
      <c r="IT193"/>
      <c r="IU193"/>
      <c r="IV193"/>
      <c r="IW193"/>
      <c r="IX193"/>
      <c r="IY193"/>
    </row>
    <row r="194" spans="8:259" ht="15.75" customHeight="1" x14ac:dyDescent="0.2">
      <c r="H194" s="106"/>
      <c r="I194" s="174"/>
      <c r="J194" s="174"/>
      <c r="K194" s="106"/>
      <c r="L194" s="106"/>
      <c r="M194" s="106"/>
      <c r="N194" s="106"/>
      <c r="O194" s="237"/>
      <c r="P194" s="237"/>
      <c r="Q194" s="237"/>
      <c r="R194" s="237"/>
      <c r="S194" s="237"/>
      <c r="T194" s="237"/>
      <c r="U194" s="237"/>
      <c r="V194" s="237"/>
      <c r="W194" s="237"/>
      <c r="X194" s="237"/>
      <c r="Y194" s="237"/>
      <c r="AA194" s="237"/>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c r="DC194"/>
      <c r="DD194"/>
      <c r="DE194"/>
      <c r="DF194"/>
      <c r="DG194"/>
      <c r="DH194"/>
      <c r="DI194"/>
      <c r="DJ194"/>
      <c r="DK194"/>
      <c r="DL194"/>
      <c r="DM194"/>
      <c r="DN194"/>
      <c r="DO194"/>
      <c r="DP194"/>
      <c r="DQ194"/>
      <c r="DR194"/>
      <c r="DS194"/>
      <c r="DT194"/>
      <c r="DU194"/>
      <c r="DV194"/>
      <c r="DW194"/>
      <c r="DX194"/>
      <c r="DY194"/>
      <c r="DZ194"/>
      <c r="EA194"/>
      <c r="EB194"/>
      <c r="EC194"/>
      <c r="ED194"/>
      <c r="EE194"/>
      <c r="EF194"/>
      <c r="EG194"/>
      <c r="EH194"/>
      <c r="EI194"/>
      <c r="EJ194"/>
      <c r="EK194"/>
      <c r="EL194"/>
      <c r="EM194"/>
      <c r="EN194"/>
      <c r="EO194"/>
      <c r="EP194"/>
      <c r="EQ194"/>
      <c r="ER194"/>
      <c r="ES194"/>
      <c r="ET194"/>
      <c r="EU194"/>
      <c r="EV194"/>
      <c r="EW194"/>
      <c r="EX194"/>
      <c r="EY194"/>
      <c r="EZ194"/>
      <c r="FA194"/>
      <c r="FB194"/>
      <c r="FC194"/>
      <c r="FD194"/>
      <c r="FE194"/>
      <c r="FF194"/>
      <c r="FG194"/>
      <c r="FH194"/>
      <c r="FI194"/>
      <c r="FJ194"/>
      <c r="FK194"/>
      <c r="FL194"/>
      <c r="FM194"/>
      <c r="FN194"/>
      <c r="FO194"/>
      <c r="FP194"/>
      <c r="FQ194"/>
      <c r="FR194"/>
      <c r="FS194"/>
      <c r="FT194"/>
      <c r="FU194"/>
      <c r="FV194"/>
      <c r="FW194"/>
      <c r="FX194"/>
      <c r="FY194"/>
      <c r="FZ194"/>
      <c r="GA194"/>
      <c r="GB194"/>
      <c r="GC194"/>
      <c r="GD194"/>
      <c r="GE194"/>
      <c r="GF194"/>
      <c r="GG194"/>
      <c r="GH194"/>
      <c r="GI194"/>
      <c r="GJ194"/>
      <c r="GK194"/>
      <c r="GL194"/>
      <c r="GM194"/>
      <c r="GN194"/>
      <c r="GO194"/>
      <c r="GP194"/>
      <c r="GQ194"/>
      <c r="GR194"/>
      <c r="GS194"/>
      <c r="GT194"/>
      <c r="GU194"/>
      <c r="GV194"/>
      <c r="GW194"/>
      <c r="GX194"/>
      <c r="GY194"/>
      <c r="GZ194"/>
      <c r="HA194"/>
      <c r="HB194"/>
      <c r="HC194"/>
      <c r="HD194"/>
      <c r="HE194"/>
      <c r="HF194"/>
      <c r="HG194"/>
      <c r="HH194"/>
      <c r="HI194"/>
      <c r="HJ194"/>
      <c r="HK194"/>
      <c r="HL194"/>
      <c r="HM194"/>
      <c r="HN194"/>
      <c r="HO194"/>
      <c r="HP194"/>
      <c r="HQ194"/>
      <c r="HR194"/>
      <c r="HS194"/>
      <c r="HT194"/>
      <c r="HU194"/>
      <c r="HV194"/>
      <c r="HW194"/>
      <c r="HX194"/>
      <c r="HY194"/>
      <c r="HZ194"/>
      <c r="IA194"/>
      <c r="IB194"/>
      <c r="IC194"/>
      <c r="ID194"/>
      <c r="IE194"/>
      <c r="IF194"/>
      <c r="IG194"/>
      <c r="IH194"/>
      <c r="II194"/>
      <c r="IJ194"/>
      <c r="IK194"/>
      <c r="IL194"/>
      <c r="IM194"/>
      <c r="IN194"/>
      <c r="IO194"/>
      <c r="IP194"/>
      <c r="IQ194"/>
      <c r="IR194"/>
      <c r="IS194"/>
      <c r="IT194"/>
      <c r="IU194"/>
      <c r="IV194"/>
      <c r="IW194"/>
      <c r="IX194"/>
      <c r="IY194"/>
    </row>
    <row r="195" spans="8:259" ht="15.75" customHeight="1" x14ac:dyDescent="0.2">
      <c r="H195" s="106"/>
      <c r="I195" s="174"/>
      <c r="J195" s="174"/>
      <c r="K195" s="106"/>
      <c r="L195" s="106"/>
      <c r="M195" s="106"/>
      <c r="N195" s="106"/>
      <c r="O195" s="237"/>
      <c r="P195" s="237"/>
      <c r="Q195" s="237"/>
      <c r="R195" s="237"/>
      <c r="S195" s="237"/>
      <c r="T195" s="237"/>
      <c r="U195" s="237"/>
      <c r="V195" s="237"/>
      <c r="W195" s="237"/>
      <c r="X195" s="237"/>
      <c r="Y195" s="237"/>
      <c r="AA195" s="237"/>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c r="DK195"/>
      <c r="DL195"/>
      <c r="DM195"/>
      <c r="DN195"/>
      <c r="DO195"/>
      <c r="DP195"/>
      <c r="DQ195"/>
      <c r="DR195"/>
      <c r="DS195"/>
      <c r="DT195"/>
      <c r="DU195"/>
      <c r="DV195"/>
      <c r="DW195"/>
      <c r="DX195"/>
      <c r="DY195"/>
      <c r="DZ195"/>
      <c r="EA195"/>
      <c r="EB195"/>
      <c r="EC195"/>
      <c r="ED195"/>
      <c r="EE195"/>
      <c r="EF195"/>
      <c r="EG195"/>
      <c r="EH195"/>
      <c r="EI195"/>
      <c r="EJ195"/>
      <c r="EK195"/>
      <c r="EL195"/>
      <c r="EM195"/>
      <c r="EN195"/>
      <c r="EO195"/>
      <c r="EP195"/>
      <c r="EQ195"/>
      <c r="ER195"/>
      <c r="ES195"/>
      <c r="ET195"/>
      <c r="EU195"/>
      <c r="EV195"/>
      <c r="EW195"/>
      <c r="EX195"/>
      <c r="EY195"/>
      <c r="EZ195"/>
      <c r="FA195"/>
      <c r="FB195"/>
      <c r="FC195"/>
      <c r="FD195"/>
      <c r="FE195"/>
      <c r="FF195"/>
      <c r="FG195"/>
      <c r="FH195"/>
      <c r="FI195"/>
      <c r="FJ195"/>
      <c r="FK195"/>
      <c r="FL195"/>
      <c r="FM195"/>
      <c r="FN195"/>
      <c r="FO195"/>
      <c r="FP195"/>
      <c r="FQ195"/>
      <c r="FR195"/>
      <c r="FS195"/>
      <c r="FT195"/>
      <c r="FU195"/>
      <c r="FV195"/>
      <c r="FW195"/>
      <c r="FX195"/>
      <c r="FY195"/>
      <c r="FZ195"/>
      <c r="GA195"/>
      <c r="GB195"/>
      <c r="GC195"/>
      <c r="GD195"/>
      <c r="GE195"/>
      <c r="GF195"/>
      <c r="GG195"/>
      <c r="GH195"/>
      <c r="GI195"/>
      <c r="GJ195"/>
      <c r="GK195"/>
      <c r="GL195"/>
      <c r="GM195"/>
      <c r="GN195"/>
      <c r="GO195"/>
      <c r="GP195"/>
      <c r="GQ195"/>
      <c r="GR195"/>
      <c r="GS195"/>
      <c r="GT195"/>
      <c r="GU195"/>
      <c r="GV195"/>
      <c r="GW195"/>
      <c r="GX195"/>
      <c r="GY195"/>
      <c r="GZ195"/>
      <c r="HA195"/>
      <c r="HB195"/>
      <c r="HC195"/>
      <c r="HD195"/>
      <c r="HE195"/>
      <c r="HF195"/>
      <c r="HG195"/>
      <c r="HH195"/>
      <c r="HI195"/>
      <c r="HJ195"/>
      <c r="HK195"/>
      <c r="HL195"/>
      <c r="HM195"/>
      <c r="HN195"/>
      <c r="HO195"/>
      <c r="HP195"/>
      <c r="HQ195"/>
      <c r="HR195"/>
      <c r="HS195"/>
      <c r="HT195"/>
      <c r="HU195"/>
      <c r="HV195"/>
      <c r="HW195"/>
      <c r="HX195"/>
      <c r="HY195"/>
      <c r="HZ195"/>
      <c r="IA195"/>
      <c r="IB195"/>
      <c r="IC195"/>
      <c r="ID195"/>
      <c r="IE195"/>
      <c r="IF195"/>
      <c r="IG195"/>
      <c r="IH195"/>
      <c r="II195"/>
      <c r="IJ195"/>
      <c r="IK195"/>
      <c r="IL195"/>
      <c r="IM195"/>
      <c r="IN195"/>
      <c r="IO195"/>
      <c r="IP195"/>
      <c r="IQ195"/>
      <c r="IR195"/>
      <c r="IS195"/>
      <c r="IT195"/>
      <c r="IU195"/>
      <c r="IV195"/>
      <c r="IW195"/>
      <c r="IX195"/>
      <c r="IY195"/>
    </row>
    <row r="196" spans="8:259" ht="15.75" customHeight="1" x14ac:dyDescent="0.2">
      <c r="H196" s="106"/>
      <c r="I196" s="174"/>
      <c r="J196" s="174"/>
      <c r="K196" s="106"/>
      <c r="L196" s="106"/>
      <c r="M196" s="106"/>
      <c r="N196" s="106"/>
      <c r="O196" s="237"/>
      <c r="P196" s="237"/>
      <c r="Q196" s="237"/>
      <c r="R196" s="237"/>
      <c r="S196" s="237"/>
      <c r="T196" s="237"/>
      <c r="U196" s="237"/>
      <c r="V196" s="237"/>
      <c r="W196" s="237"/>
      <c r="X196" s="237"/>
      <c r="Y196" s="237"/>
      <c r="AA196" s="237"/>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c r="DK196"/>
      <c r="DL196"/>
      <c r="DM196"/>
      <c r="DN196"/>
      <c r="DO196"/>
      <c r="DP196"/>
      <c r="DQ196"/>
      <c r="DR196"/>
      <c r="DS196"/>
      <c r="DT196"/>
      <c r="DU196"/>
      <c r="DV196"/>
      <c r="DW196"/>
      <c r="DX196"/>
      <c r="DY196"/>
      <c r="DZ196"/>
      <c r="EA196"/>
      <c r="EB196"/>
      <c r="EC196"/>
      <c r="ED196"/>
      <c r="EE196"/>
      <c r="EF196"/>
      <c r="EG196"/>
      <c r="EH196"/>
      <c r="EI196"/>
      <c r="EJ196"/>
      <c r="EK196"/>
      <c r="EL196"/>
      <c r="EM196"/>
      <c r="EN196"/>
      <c r="EO196"/>
      <c r="EP196"/>
      <c r="EQ196"/>
      <c r="ER196"/>
      <c r="ES196"/>
      <c r="ET196"/>
      <c r="EU196"/>
      <c r="EV196"/>
      <c r="EW196"/>
      <c r="EX196"/>
      <c r="EY196"/>
      <c r="EZ196"/>
      <c r="FA196"/>
      <c r="FB196"/>
      <c r="FC196"/>
      <c r="FD196"/>
      <c r="FE196"/>
      <c r="FF196"/>
      <c r="FG196"/>
      <c r="FH196"/>
      <c r="FI196"/>
      <c r="FJ196"/>
      <c r="FK196"/>
      <c r="FL196"/>
      <c r="FM196"/>
      <c r="FN196"/>
      <c r="FO196"/>
      <c r="FP196"/>
      <c r="FQ196"/>
      <c r="FR196"/>
      <c r="FS196"/>
      <c r="FT196"/>
      <c r="FU196"/>
      <c r="FV196"/>
      <c r="FW196"/>
      <c r="FX196"/>
      <c r="FY196"/>
      <c r="FZ196"/>
      <c r="GA196"/>
      <c r="GB196"/>
      <c r="GC196"/>
      <c r="GD196"/>
      <c r="GE196"/>
      <c r="GF196"/>
      <c r="GG196"/>
      <c r="GH196"/>
      <c r="GI196"/>
      <c r="GJ196"/>
      <c r="GK196"/>
      <c r="GL196"/>
      <c r="GM196"/>
      <c r="GN196"/>
      <c r="GO196"/>
      <c r="GP196"/>
      <c r="GQ196"/>
      <c r="GR196"/>
      <c r="GS196"/>
      <c r="GT196"/>
      <c r="GU196"/>
      <c r="GV196"/>
      <c r="GW196"/>
      <c r="GX196"/>
      <c r="GY196"/>
      <c r="GZ196"/>
      <c r="HA196"/>
      <c r="HB196"/>
      <c r="HC196"/>
      <c r="HD196"/>
      <c r="HE196"/>
      <c r="HF196"/>
      <c r="HG196"/>
      <c r="HH196"/>
      <c r="HI196"/>
      <c r="HJ196"/>
      <c r="HK196"/>
      <c r="HL196"/>
      <c r="HM196"/>
      <c r="HN196"/>
      <c r="HO196"/>
      <c r="HP196"/>
      <c r="HQ196"/>
      <c r="HR196"/>
      <c r="HS196"/>
      <c r="HT196"/>
      <c r="HU196"/>
      <c r="HV196"/>
      <c r="HW196"/>
      <c r="HX196"/>
      <c r="HY196"/>
      <c r="HZ196"/>
      <c r="IA196"/>
      <c r="IB196"/>
      <c r="IC196"/>
      <c r="ID196"/>
      <c r="IE196"/>
      <c r="IF196"/>
      <c r="IG196"/>
      <c r="IH196"/>
      <c r="II196"/>
      <c r="IJ196"/>
      <c r="IK196"/>
      <c r="IL196"/>
      <c r="IM196"/>
      <c r="IN196"/>
      <c r="IO196"/>
      <c r="IP196"/>
      <c r="IQ196"/>
      <c r="IR196"/>
      <c r="IS196"/>
      <c r="IT196"/>
      <c r="IU196"/>
      <c r="IV196"/>
      <c r="IW196"/>
      <c r="IX196"/>
      <c r="IY196"/>
    </row>
    <row r="197" spans="8:259" ht="15.75" customHeight="1" x14ac:dyDescent="0.2">
      <c r="H197" s="106"/>
      <c r="I197" s="174"/>
      <c r="J197" s="174"/>
      <c r="K197" s="106"/>
      <c r="L197" s="106"/>
      <c r="M197" s="106"/>
      <c r="N197" s="106"/>
      <c r="O197" s="237"/>
      <c r="P197" s="237"/>
      <c r="Q197" s="237"/>
      <c r="R197" s="237"/>
      <c r="S197" s="237"/>
      <c r="T197" s="237"/>
      <c r="U197" s="237"/>
      <c r="V197" s="237"/>
      <c r="W197" s="237"/>
      <c r="X197" s="237"/>
      <c r="Y197" s="237"/>
      <c r="AA197" s="23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c r="CG197"/>
      <c r="CH197"/>
      <c r="CI197"/>
      <c r="CJ197"/>
      <c r="CK197"/>
      <c r="CL197"/>
      <c r="CM197"/>
      <c r="CN197"/>
      <c r="CO197"/>
      <c r="CP197"/>
      <c r="CQ197"/>
      <c r="CR197"/>
      <c r="CS197"/>
      <c r="CT197"/>
      <c r="CU197"/>
      <c r="CV197"/>
      <c r="CW197"/>
      <c r="CX197"/>
      <c r="CY197"/>
      <c r="CZ197"/>
      <c r="DA197"/>
      <c r="DB197"/>
      <c r="DC197"/>
      <c r="DD197"/>
      <c r="DE197"/>
      <c r="DF197"/>
      <c r="DG197"/>
      <c r="DH197"/>
      <c r="DI197"/>
      <c r="DJ197"/>
      <c r="DK197"/>
      <c r="DL197"/>
      <c r="DM197"/>
      <c r="DN197"/>
      <c r="DO197"/>
      <c r="DP197"/>
      <c r="DQ197"/>
      <c r="DR197"/>
      <c r="DS197"/>
      <c r="DT197"/>
      <c r="DU197"/>
      <c r="DV197"/>
      <c r="DW197"/>
      <c r="DX197"/>
      <c r="DY197"/>
      <c r="DZ197"/>
      <c r="EA197"/>
      <c r="EB197"/>
      <c r="EC197"/>
      <c r="ED197"/>
      <c r="EE197"/>
      <c r="EF197"/>
      <c r="EG197"/>
      <c r="EH197"/>
      <c r="EI197"/>
      <c r="EJ197"/>
      <c r="EK197"/>
      <c r="EL197"/>
      <c r="EM197"/>
      <c r="EN197"/>
      <c r="EO197"/>
      <c r="EP197"/>
      <c r="EQ197"/>
      <c r="ER197"/>
      <c r="ES197"/>
      <c r="ET197"/>
      <c r="EU197"/>
      <c r="EV197"/>
      <c r="EW197"/>
      <c r="EX197"/>
      <c r="EY197"/>
      <c r="EZ197"/>
      <c r="FA197"/>
      <c r="FB197"/>
      <c r="FC197"/>
      <c r="FD197"/>
      <c r="FE197"/>
      <c r="FF197"/>
      <c r="FG197"/>
      <c r="FH197"/>
      <c r="FI197"/>
      <c r="FJ197"/>
      <c r="FK197"/>
      <c r="FL197"/>
      <c r="FM197"/>
      <c r="FN197"/>
      <c r="FO197"/>
      <c r="FP197"/>
      <c r="FQ197"/>
      <c r="FR197"/>
      <c r="FS197"/>
      <c r="FT197"/>
      <c r="FU197"/>
      <c r="FV197"/>
      <c r="FW197"/>
      <c r="FX197"/>
      <c r="FY197"/>
      <c r="FZ197"/>
      <c r="GA197"/>
      <c r="GB197"/>
      <c r="GC197"/>
      <c r="GD197"/>
      <c r="GE197"/>
      <c r="GF197"/>
      <c r="GG197"/>
      <c r="GH197"/>
      <c r="GI197"/>
      <c r="GJ197"/>
      <c r="GK197"/>
      <c r="GL197"/>
      <c r="GM197"/>
      <c r="GN197"/>
      <c r="GO197"/>
      <c r="GP197"/>
      <c r="GQ197"/>
      <c r="GR197"/>
      <c r="GS197"/>
      <c r="GT197"/>
      <c r="GU197"/>
      <c r="GV197"/>
      <c r="GW197"/>
      <c r="GX197"/>
      <c r="GY197"/>
      <c r="GZ197"/>
      <c r="HA197"/>
      <c r="HB197"/>
      <c r="HC197"/>
      <c r="HD197"/>
      <c r="HE197"/>
      <c r="HF197"/>
      <c r="HG197"/>
      <c r="HH197"/>
      <c r="HI197"/>
      <c r="HJ197"/>
      <c r="HK197"/>
      <c r="HL197"/>
      <c r="HM197"/>
      <c r="HN197"/>
      <c r="HO197"/>
      <c r="HP197"/>
      <c r="HQ197"/>
      <c r="HR197"/>
      <c r="HS197"/>
      <c r="HT197"/>
      <c r="HU197"/>
      <c r="HV197"/>
      <c r="HW197"/>
      <c r="HX197"/>
      <c r="HY197"/>
      <c r="HZ197"/>
      <c r="IA197"/>
      <c r="IB197"/>
      <c r="IC197"/>
      <c r="ID197"/>
      <c r="IE197"/>
      <c r="IF197"/>
      <c r="IG197"/>
      <c r="IH197"/>
      <c r="II197"/>
      <c r="IJ197"/>
      <c r="IK197"/>
      <c r="IL197"/>
      <c r="IM197"/>
      <c r="IN197"/>
      <c r="IO197"/>
      <c r="IP197"/>
      <c r="IQ197"/>
      <c r="IR197"/>
      <c r="IS197"/>
      <c r="IT197"/>
      <c r="IU197"/>
      <c r="IV197"/>
      <c r="IW197"/>
      <c r="IX197"/>
      <c r="IY197"/>
    </row>
    <row r="198" spans="8:259" ht="15.75" customHeight="1" x14ac:dyDescent="0.2">
      <c r="H198" s="106"/>
      <c r="I198" s="174"/>
      <c r="J198" s="174"/>
      <c r="K198" s="106"/>
      <c r="L198" s="106"/>
      <c r="M198" s="106"/>
      <c r="N198" s="106"/>
      <c r="O198" s="237"/>
      <c r="P198" s="237"/>
      <c r="Q198" s="237"/>
      <c r="R198" s="237"/>
      <c r="S198" s="237"/>
      <c r="T198" s="237"/>
      <c r="U198" s="237"/>
      <c r="V198" s="237"/>
      <c r="W198" s="237"/>
      <c r="X198" s="237"/>
      <c r="Y198" s="237"/>
      <c r="AA198" s="237"/>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c r="CD198"/>
      <c r="CE198"/>
      <c r="CF198"/>
      <c r="CG198"/>
      <c r="CH198"/>
      <c r="CI198"/>
      <c r="CJ198"/>
      <c r="CK198"/>
      <c r="CL198"/>
      <c r="CM198"/>
      <c r="CN198"/>
      <c r="CO198"/>
      <c r="CP198"/>
      <c r="CQ198"/>
      <c r="CR198"/>
      <c r="CS198"/>
      <c r="CT198"/>
      <c r="CU198"/>
      <c r="CV198"/>
      <c r="CW198"/>
      <c r="CX198"/>
      <c r="CY198"/>
      <c r="CZ198"/>
      <c r="DA198"/>
      <c r="DB198"/>
      <c r="DC198"/>
      <c r="DD198"/>
      <c r="DE198"/>
      <c r="DF198"/>
      <c r="DG198"/>
      <c r="DH198"/>
      <c r="DI198"/>
      <c r="DJ198"/>
      <c r="DK198"/>
      <c r="DL198"/>
      <c r="DM198"/>
      <c r="DN198"/>
      <c r="DO198"/>
      <c r="DP198"/>
      <c r="DQ198"/>
      <c r="DR198"/>
      <c r="DS198"/>
      <c r="DT198"/>
      <c r="DU198"/>
      <c r="DV198"/>
      <c r="DW198"/>
      <c r="DX198"/>
      <c r="DY198"/>
      <c r="DZ198"/>
      <c r="EA198"/>
      <c r="EB198"/>
      <c r="EC198"/>
      <c r="ED198"/>
      <c r="EE198"/>
      <c r="EF198"/>
      <c r="EG198"/>
      <c r="EH198"/>
      <c r="EI198"/>
      <c r="EJ198"/>
      <c r="EK198"/>
      <c r="EL198"/>
      <c r="EM198"/>
      <c r="EN198"/>
      <c r="EO198"/>
      <c r="EP198"/>
      <c r="EQ198"/>
      <c r="ER198"/>
      <c r="ES198"/>
      <c r="ET198"/>
      <c r="EU198"/>
      <c r="EV198"/>
      <c r="EW198"/>
      <c r="EX198"/>
      <c r="EY198"/>
      <c r="EZ198"/>
      <c r="FA198"/>
      <c r="FB198"/>
      <c r="FC198"/>
      <c r="FD198"/>
      <c r="FE198"/>
      <c r="FF198"/>
      <c r="FG198"/>
      <c r="FH198"/>
      <c r="FI198"/>
      <c r="FJ198"/>
      <c r="FK198"/>
      <c r="FL198"/>
      <c r="FM198"/>
      <c r="FN198"/>
      <c r="FO198"/>
      <c r="FP198"/>
      <c r="FQ198"/>
      <c r="FR198"/>
      <c r="FS198"/>
      <c r="FT198"/>
      <c r="FU198"/>
      <c r="FV198"/>
      <c r="FW198"/>
      <c r="FX198"/>
      <c r="FY198"/>
      <c r="FZ198"/>
      <c r="GA198"/>
      <c r="GB198"/>
      <c r="GC198"/>
      <c r="GD198"/>
      <c r="GE198"/>
      <c r="GF198"/>
      <c r="GG198"/>
      <c r="GH198"/>
      <c r="GI198"/>
      <c r="GJ198"/>
      <c r="GK198"/>
      <c r="GL198"/>
      <c r="GM198"/>
      <c r="GN198"/>
      <c r="GO198"/>
      <c r="GP198"/>
      <c r="GQ198"/>
      <c r="GR198"/>
      <c r="GS198"/>
      <c r="GT198"/>
      <c r="GU198"/>
      <c r="GV198"/>
      <c r="GW198"/>
      <c r="GX198"/>
      <c r="GY198"/>
      <c r="GZ198"/>
      <c r="HA198"/>
      <c r="HB198"/>
      <c r="HC198"/>
      <c r="HD198"/>
      <c r="HE198"/>
      <c r="HF198"/>
      <c r="HG198"/>
      <c r="HH198"/>
      <c r="HI198"/>
      <c r="HJ198"/>
      <c r="HK198"/>
      <c r="HL198"/>
      <c r="HM198"/>
      <c r="HN198"/>
      <c r="HO198"/>
      <c r="HP198"/>
      <c r="HQ198"/>
      <c r="HR198"/>
      <c r="HS198"/>
      <c r="HT198"/>
      <c r="HU198"/>
      <c r="HV198"/>
      <c r="HW198"/>
      <c r="HX198"/>
      <c r="HY198"/>
      <c r="HZ198"/>
      <c r="IA198"/>
      <c r="IB198"/>
      <c r="IC198"/>
      <c r="ID198"/>
      <c r="IE198"/>
      <c r="IF198"/>
      <c r="IG198"/>
      <c r="IH198"/>
      <c r="II198"/>
      <c r="IJ198"/>
      <c r="IK198"/>
      <c r="IL198"/>
      <c r="IM198"/>
      <c r="IN198"/>
      <c r="IO198"/>
      <c r="IP198"/>
      <c r="IQ198"/>
      <c r="IR198"/>
      <c r="IS198"/>
      <c r="IT198"/>
      <c r="IU198"/>
      <c r="IV198"/>
      <c r="IW198"/>
      <c r="IX198"/>
      <c r="IY198"/>
    </row>
    <row r="199" spans="8:259" ht="15.75" customHeight="1" x14ac:dyDescent="0.2">
      <c r="H199" s="106"/>
      <c r="I199" s="174"/>
      <c r="J199" s="174"/>
      <c r="K199" s="106"/>
      <c r="L199" s="106"/>
      <c r="M199" s="106"/>
      <c r="N199" s="106"/>
      <c r="O199" s="237"/>
      <c r="P199" s="237"/>
      <c r="Q199" s="237"/>
      <c r="R199" s="237"/>
      <c r="S199" s="237"/>
      <c r="T199" s="237"/>
      <c r="U199" s="237"/>
      <c r="V199" s="237"/>
      <c r="W199" s="237"/>
      <c r="X199" s="237"/>
      <c r="Y199" s="237"/>
      <c r="AA199" s="237"/>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c r="DK199"/>
      <c r="DL199"/>
      <c r="DM199"/>
      <c r="DN199"/>
      <c r="DO199"/>
      <c r="DP199"/>
      <c r="DQ199"/>
      <c r="DR199"/>
      <c r="DS199"/>
      <c r="DT199"/>
      <c r="DU199"/>
      <c r="DV199"/>
      <c r="DW199"/>
      <c r="DX199"/>
      <c r="DY199"/>
      <c r="DZ199"/>
      <c r="EA199"/>
      <c r="EB199"/>
      <c r="EC199"/>
      <c r="ED199"/>
      <c r="EE199"/>
      <c r="EF199"/>
      <c r="EG199"/>
      <c r="EH199"/>
      <c r="EI199"/>
      <c r="EJ199"/>
      <c r="EK199"/>
      <c r="EL199"/>
      <c r="EM199"/>
      <c r="EN199"/>
      <c r="EO199"/>
      <c r="EP199"/>
      <c r="EQ199"/>
      <c r="ER199"/>
      <c r="ES199"/>
      <c r="ET199"/>
      <c r="EU199"/>
      <c r="EV199"/>
      <c r="EW199"/>
      <c r="EX199"/>
      <c r="EY199"/>
      <c r="EZ199"/>
      <c r="FA199"/>
      <c r="FB199"/>
      <c r="FC199"/>
      <c r="FD199"/>
      <c r="FE199"/>
      <c r="FF199"/>
      <c r="FG199"/>
      <c r="FH199"/>
      <c r="FI199"/>
      <c r="FJ199"/>
      <c r="FK199"/>
      <c r="FL199"/>
      <c r="FM199"/>
      <c r="FN199"/>
      <c r="FO199"/>
      <c r="FP199"/>
      <c r="FQ199"/>
      <c r="FR199"/>
      <c r="FS199"/>
      <c r="FT199"/>
      <c r="FU199"/>
      <c r="FV199"/>
      <c r="FW199"/>
      <c r="FX199"/>
      <c r="FY199"/>
      <c r="FZ199"/>
      <c r="GA199"/>
      <c r="GB199"/>
      <c r="GC199"/>
      <c r="GD199"/>
      <c r="GE199"/>
      <c r="GF199"/>
      <c r="GG199"/>
      <c r="GH199"/>
      <c r="GI199"/>
      <c r="GJ199"/>
      <c r="GK199"/>
      <c r="GL199"/>
      <c r="GM199"/>
      <c r="GN199"/>
      <c r="GO199"/>
      <c r="GP199"/>
      <c r="GQ199"/>
      <c r="GR199"/>
      <c r="GS199"/>
      <c r="GT199"/>
      <c r="GU199"/>
      <c r="GV199"/>
      <c r="GW199"/>
      <c r="GX199"/>
      <c r="GY199"/>
      <c r="GZ199"/>
      <c r="HA199"/>
      <c r="HB199"/>
      <c r="HC199"/>
      <c r="HD199"/>
      <c r="HE199"/>
      <c r="HF199"/>
      <c r="HG199"/>
      <c r="HH199"/>
      <c r="HI199"/>
      <c r="HJ199"/>
      <c r="HK199"/>
      <c r="HL199"/>
      <c r="HM199"/>
      <c r="HN199"/>
      <c r="HO199"/>
      <c r="HP199"/>
      <c r="HQ199"/>
      <c r="HR199"/>
      <c r="HS199"/>
      <c r="HT199"/>
      <c r="HU199"/>
      <c r="HV199"/>
      <c r="HW199"/>
      <c r="HX199"/>
      <c r="HY199"/>
      <c r="HZ199"/>
      <c r="IA199"/>
      <c r="IB199"/>
      <c r="IC199"/>
      <c r="ID199"/>
      <c r="IE199"/>
      <c r="IF199"/>
      <c r="IG199"/>
      <c r="IH199"/>
      <c r="II199"/>
      <c r="IJ199"/>
      <c r="IK199"/>
      <c r="IL199"/>
      <c r="IM199"/>
      <c r="IN199"/>
      <c r="IO199"/>
      <c r="IP199"/>
      <c r="IQ199"/>
      <c r="IR199"/>
      <c r="IS199"/>
      <c r="IT199"/>
      <c r="IU199"/>
      <c r="IV199"/>
      <c r="IW199"/>
      <c r="IX199"/>
      <c r="IY199"/>
    </row>
    <row r="200" spans="8:259" ht="17.25" customHeight="1" x14ac:dyDescent="0.25">
      <c r="P200" s="184"/>
      <c r="Q200" s="184"/>
      <c r="R200" s="184"/>
      <c r="S200" s="184"/>
      <c r="T200" s="184"/>
      <c r="U200" s="184"/>
      <c r="V200" s="184"/>
      <c r="W200" s="184"/>
      <c r="X200" s="184"/>
      <c r="Y200" s="184"/>
      <c r="Z200" s="394"/>
      <c r="AA200" s="394"/>
      <c r="AB200" s="109"/>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c r="DK200"/>
      <c r="DL200"/>
      <c r="DM200"/>
      <c r="DN200"/>
      <c r="DO200"/>
      <c r="DP200"/>
      <c r="DQ200"/>
      <c r="DR200"/>
      <c r="DS200"/>
      <c r="DT200"/>
      <c r="DU200"/>
      <c r="DV200"/>
      <c r="DW200"/>
      <c r="DX200"/>
      <c r="DY200"/>
      <c r="DZ200"/>
      <c r="EA200"/>
      <c r="EB200"/>
      <c r="EC200"/>
      <c r="ED200"/>
      <c r="EE200"/>
      <c r="EF200"/>
      <c r="EG200"/>
      <c r="EH200"/>
      <c r="EI200"/>
      <c r="EJ200"/>
      <c r="EK200"/>
      <c r="EL200"/>
      <c r="EM200"/>
      <c r="EN200"/>
      <c r="EO200"/>
      <c r="EP200"/>
      <c r="EQ200"/>
      <c r="ER200"/>
      <c r="ES200"/>
      <c r="ET200"/>
      <c r="EU200"/>
      <c r="EV200"/>
      <c r="EW200"/>
      <c r="EX200"/>
      <c r="EY200"/>
      <c r="EZ200"/>
      <c r="FA200"/>
      <c r="FB200"/>
      <c r="FC200"/>
      <c r="FD200"/>
      <c r="FE200"/>
      <c r="FF200"/>
      <c r="FG200"/>
      <c r="FH200"/>
      <c r="FI200"/>
      <c r="FJ200"/>
      <c r="FK200"/>
      <c r="FL200"/>
      <c r="FM200"/>
      <c r="FN200"/>
      <c r="FO200"/>
      <c r="FP200"/>
      <c r="FQ200"/>
      <c r="FR200"/>
      <c r="FS200"/>
      <c r="FT200"/>
      <c r="FU200"/>
      <c r="FV200"/>
      <c r="FW200"/>
      <c r="FX200"/>
      <c r="FY200"/>
      <c r="FZ200"/>
      <c r="GA200"/>
      <c r="GB200"/>
      <c r="GC200"/>
      <c r="GD200"/>
      <c r="GE200"/>
      <c r="GF200"/>
      <c r="GG200"/>
      <c r="GH200"/>
      <c r="GI200"/>
      <c r="GJ200"/>
      <c r="GK200"/>
      <c r="GL200"/>
      <c r="GM200"/>
      <c r="GN200"/>
      <c r="GO200"/>
      <c r="GP200"/>
      <c r="GQ200"/>
      <c r="GR200"/>
      <c r="GS200"/>
      <c r="GT200"/>
      <c r="GU200"/>
      <c r="GV200"/>
      <c r="GW200"/>
      <c r="GX200"/>
      <c r="GY200"/>
      <c r="GZ200"/>
      <c r="HA200"/>
      <c r="HB200"/>
      <c r="HC200"/>
      <c r="HD200"/>
      <c r="HE200"/>
      <c r="HF200"/>
      <c r="HG200"/>
      <c r="HH200"/>
      <c r="HI200"/>
      <c r="HJ200"/>
      <c r="HK200"/>
      <c r="HL200"/>
      <c r="HM200"/>
      <c r="HN200"/>
      <c r="HO200"/>
      <c r="HP200"/>
      <c r="HQ200"/>
      <c r="HR200"/>
      <c r="HS200"/>
      <c r="HT200"/>
      <c r="HU200"/>
      <c r="HV200"/>
      <c r="HW200"/>
      <c r="HX200"/>
      <c r="HY200"/>
      <c r="HZ200"/>
      <c r="IA200"/>
      <c r="IB200"/>
      <c r="IC200"/>
      <c r="ID200"/>
      <c r="IE200"/>
      <c r="IF200"/>
      <c r="IG200"/>
      <c r="IH200"/>
      <c r="II200"/>
      <c r="IJ200"/>
      <c r="IK200"/>
      <c r="IL200"/>
      <c r="IM200"/>
      <c r="IN200"/>
      <c r="IO200"/>
      <c r="IP200"/>
      <c r="IQ200"/>
      <c r="IR200"/>
      <c r="IS200"/>
      <c r="IT200"/>
      <c r="IU200"/>
      <c r="IV200"/>
      <c r="IW200"/>
      <c r="IX200"/>
      <c r="IY200"/>
    </row>
  </sheetData>
  <mergeCells count="59">
    <mergeCell ref="Z136:AA136"/>
    <mergeCell ref="D2:U6"/>
    <mergeCell ref="B7:P7"/>
    <mergeCell ref="B161:E161"/>
    <mergeCell ref="Z200:AA200"/>
    <mergeCell ref="D160:E160"/>
    <mergeCell ref="C185:F185"/>
    <mergeCell ref="S26:S27"/>
    <mergeCell ref="Z26:Z27"/>
    <mergeCell ref="AA26:AA27"/>
    <mergeCell ref="Z31:AA33"/>
    <mergeCell ref="Z41:AA41"/>
    <mergeCell ref="T26:T27"/>
    <mergeCell ref="U26:U27"/>
    <mergeCell ref="Y26:Y27"/>
    <mergeCell ref="X24:X25"/>
    <mergeCell ref="A26:A27"/>
    <mergeCell ref="B26:B27"/>
    <mergeCell ref="C26:C27"/>
    <mergeCell ref="D26:D27"/>
    <mergeCell ref="E26:E27"/>
    <mergeCell ref="F26:F27"/>
    <mergeCell ref="G26:G27"/>
    <mergeCell ref="H26:H27"/>
    <mergeCell ref="I26:I27"/>
    <mergeCell ref="J26:J27"/>
    <mergeCell ref="K26:K27"/>
    <mergeCell ref="L26:L27"/>
    <mergeCell ref="V26:V27"/>
    <mergeCell ref="X26:X27"/>
    <mergeCell ref="T11:Z11"/>
    <mergeCell ref="E18:R18"/>
    <mergeCell ref="Z22:AA22"/>
    <mergeCell ref="B23:B25"/>
    <mergeCell ref="C23:C25"/>
    <mergeCell ref="D23:D25"/>
    <mergeCell ref="E23:E25"/>
    <mergeCell ref="Y23:Y25"/>
    <mergeCell ref="Z23:Z25"/>
    <mergeCell ref="AA23:AA25"/>
    <mergeCell ref="O24:O25"/>
    <mergeCell ref="P24:P25"/>
    <mergeCell ref="Q24:Q25"/>
    <mergeCell ref="R24:R25"/>
    <mergeCell ref="S24:S25"/>
    <mergeCell ref="T24:T25"/>
    <mergeCell ref="B187:D187"/>
    <mergeCell ref="W24:W25"/>
    <mergeCell ref="W26:W27"/>
    <mergeCell ref="A23:A25"/>
    <mergeCell ref="A54:A55"/>
    <mergeCell ref="A46:A47"/>
    <mergeCell ref="U24:U25"/>
    <mergeCell ref="V24:V25"/>
    <mergeCell ref="O26:O27"/>
    <mergeCell ref="P26:P27"/>
    <mergeCell ref="Q26:Q27"/>
    <mergeCell ref="R26:R27"/>
    <mergeCell ref="M26:M27"/>
  </mergeCells>
  <pageMargins left="0.39370099999999991" right="0.39370099999999991" top="0.59055100000000005" bottom="0.39370099999999991" header="0" footer="0"/>
  <pageSetup paperSize="9" scale="4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Sheet1</vt:lpstr>
      <vt:lpstr>Sheet2</vt:lpstr>
      <vt:lpstr>_20.01.01</vt:lpstr>
      <vt:lpstr>Sheet1!Print_Area</vt:lpstr>
      <vt:lpstr>Sheet2!Print_Area</vt:lpstr>
      <vt:lpstr>Sheet1!Print_Titles</vt:lpstr>
      <vt:lpstr>Sheet2!Print_Titles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revision>1</cp:revision>
  <cp:lastPrinted>2024-11-18T12:14:42Z</cp:lastPrinted>
  <dcterms:created xsi:type="dcterms:W3CDTF">2016-08-11T08:26:00Z</dcterms:created>
  <dcterms:modified xsi:type="dcterms:W3CDTF">2025-01-17T13:51:35Z</dcterms:modified>
  <cp:version>1048576</cp:version>
</cp:coreProperties>
</file>