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S:\Informatii\Desktop\achizitii 2024\PAAP\"/>
    </mc:Choice>
  </mc:AlternateContent>
  <bookViews>
    <workbookView xWindow="0" yWindow="0" windowWidth="28800" windowHeight="12135"/>
  </bookViews>
  <sheets>
    <sheet name="Sheet1" sheetId="1" r:id="rId1"/>
    <sheet name="Sheet2" sheetId="2" r:id="rId2"/>
  </sheets>
  <definedNames>
    <definedName name="_20.01.01">Sheet2!$B$25</definedName>
    <definedName name="_Hlk11055180" localSheetId="0">Sheet1!#REF!</definedName>
    <definedName name="_xlnm.Print_Area" localSheetId="0">Sheet1!$A$1:$AB$85</definedName>
    <definedName name="_xlnm.Print_Area" localSheetId="1">Sheet2!$A$1:$AA$183</definedName>
    <definedName name="_xlnm.Print_Titles" localSheetId="0">Sheet1!$25:$28</definedName>
    <definedName name="_xlnm.Print_Titles" localSheetId="1">Sheet2!$21:$23</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153" i="2" l="1"/>
  <c r="X104" i="2"/>
  <c r="P104" i="2"/>
  <c r="Q104" i="2"/>
  <c r="R104" i="2"/>
  <c r="S104" i="2"/>
  <c r="T104" i="2"/>
  <c r="U104" i="2"/>
  <c r="V104" i="2"/>
  <c r="W104" i="2"/>
  <c r="O104" i="2"/>
  <c r="X134" i="2" l="1"/>
  <c r="P134" i="2"/>
  <c r="Q134" i="2"/>
  <c r="R134" i="2"/>
  <c r="S134" i="2"/>
  <c r="T134" i="2"/>
  <c r="U134" i="2"/>
  <c r="V134" i="2"/>
  <c r="W134" i="2"/>
  <c r="F135" i="2"/>
  <c r="O134" i="2"/>
  <c r="O135" i="2"/>
  <c r="P118" i="2" l="1"/>
  <c r="Q118" i="2"/>
  <c r="R118" i="2"/>
  <c r="S118" i="2"/>
  <c r="T118" i="2"/>
  <c r="U118" i="2"/>
  <c r="V118" i="2"/>
  <c r="W118" i="2"/>
  <c r="F119" i="2"/>
  <c r="O118" i="2"/>
  <c r="X118" i="2" s="1"/>
  <c r="P117" i="2"/>
  <c r="Q117" i="2"/>
  <c r="R117" i="2"/>
  <c r="S117" i="2"/>
  <c r="T117" i="2"/>
  <c r="U117" i="2"/>
  <c r="V117" i="2"/>
  <c r="W117" i="2"/>
  <c r="P133" i="2"/>
  <c r="Q133" i="2"/>
  <c r="R133" i="2"/>
  <c r="S133" i="2"/>
  <c r="T133" i="2"/>
  <c r="U133" i="2"/>
  <c r="V133" i="2"/>
  <c r="W133" i="2"/>
  <c r="O133" i="2"/>
  <c r="X133" i="2" l="1"/>
  <c r="O117" i="2"/>
  <c r="X117" i="2" s="1"/>
  <c r="W61" i="2" l="1"/>
  <c r="W60" i="2"/>
  <c r="W59" i="2"/>
  <c r="N31" i="1"/>
  <c r="I41" i="1"/>
  <c r="G41" i="1"/>
  <c r="G48" i="1" s="1"/>
  <c r="F32" i="1"/>
  <c r="W106" i="2" l="1"/>
  <c r="W107" i="2"/>
  <c r="W108" i="2"/>
  <c r="W109" i="2"/>
  <c r="W110" i="2"/>
  <c r="W111" i="2"/>
  <c r="W112" i="2"/>
  <c r="W113" i="2"/>
  <c r="W114" i="2"/>
  <c r="W115" i="2"/>
  <c r="W116" i="2"/>
  <c r="W99" i="2"/>
  <c r="W100" i="2"/>
  <c r="W101" i="2"/>
  <c r="W102" i="2"/>
  <c r="W103" i="2"/>
  <c r="V100" i="2"/>
  <c r="V101" i="2"/>
  <c r="V102" i="2"/>
  <c r="V103" i="2"/>
  <c r="W129" i="2"/>
  <c r="W130" i="2"/>
  <c r="W131" i="2"/>
  <c r="W132" i="2"/>
  <c r="W136" i="2"/>
  <c r="W137" i="2"/>
  <c r="W138" i="2"/>
  <c r="W139" i="2"/>
  <c r="W140" i="2"/>
  <c r="W141" i="2"/>
  <c r="W142" i="2"/>
  <c r="W143" i="2"/>
  <c r="V123" i="2"/>
  <c r="W123" i="2"/>
  <c r="V124" i="2"/>
  <c r="W124" i="2"/>
  <c r="V125" i="2"/>
  <c r="W125" i="2"/>
  <c r="V126" i="2"/>
  <c r="W126" i="2"/>
  <c r="V127" i="2"/>
  <c r="W127" i="2"/>
  <c r="V128" i="2"/>
  <c r="W128" i="2"/>
  <c r="W122" i="2"/>
  <c r="X105" i="2"/>
  <c r="X121" i="2"/>
  <c r="W62" i="2"/>
  <c r="W63" i="2"/>
  <c r="W64" i="2"/>
  <c r="W65" i="2"/>
  <c r="W66" i="2"/>
  <c r="W67" i="2"/>
  <c r="W68" i="2"/>
  <c r="W69" i="2"/>
  <c r="W70" i="2"/>
  <c r="W71" i="2"/>
  <c r="W72" i="2"/>
  <c r="W73" i="2"/>
  <c r="W74" i="2"/>
  <c r="W75" i="2"/>
  <c r="W76" i="2"/>
  <c r="W77" i="2"/>
  <c r="W80" i="2"/>
  <c r="W81" i="2" s="1"/>
  <c r="W82" i="2"/>
  <c r="W83" i="2" s="1"/>
  <c r="W84" i="2"/>
  <c r="W85" i="2"/>
  <c r="W86" i="2"/>
  <c r="W88" i="2"/>
  <c r="W89" i="2"/>
  <c r="W91" i="2"/>
  <c r="W92" i="2" s="1"/>
  <c r="W93" i="2"/>
  <c r="W94" i="2" s="1"/>
  <c r="W95" i="2"/>
  <c r="W43" i="2"/>
  <c r="W44" i="2"/>
  <c r="W45" i="2"/>
  <c r="W46" i="2"/>
  <c r="W49" i="2"/>
  <c r="W50" i="2"/>
  <c r="W51" i="2"/>
  <c r="W52" i="2"/>
  <c r="W54" i="2"/>
  <c r="W55" i="2"/>
  <c r="W56" i="2"/>
  <c r="W57" i="2"/>
  <c r="W58" i="2"/>
  <c r="W35" i="2"/>
  <c r="W36" i="2"/>
  <c r="W37" i="2"/>
  <c r="W38" i="2"/>
  <c r="W39" i="2"/>
  <c r="W40" i="2"/>
  <c r="W42" i="2" s="1"/>
  <c r="W41" i="2"/>
  <c r="W28" i="2"/>
  <c r="W29" i="2" s="1"/>
  <c r="W30" i="2"/>
  <c r="W31" i="2" s="1"/>
  <c r="W32" i="2"/>
  <c r="W33" i="2"/>
  <c r="V28" i="2"/>
  <c r="W25" i="2"/>
  <c r="W27" i="2" s="1"/>
  <c r="W144" i="2"/>
  <c r="W152" i="2"/>
  <c r="V149" i="2"/>
  <c r="W149" i="2"/>
  <c r="V150" i="2"/>
  <c r="W150" i="2"/>
  <c r="V151" i="2"/>
  <c r="W151" i="2"/>
  <c r="V152" i="2"/>
  <c r="W148" i="2"/>
  <c r="W145" i="2"/>
  <c r="N146" i="2"/>
  <c r="M41" i="1"/>
  <c r="W96" i="2"/>
  <c r="W97" i="2" s="1"/>
  <c r="N97" i="2"/>
  <c r="H83" i="2"/>
  <c r="N83" i="2"/>
  <c r="F38" i="2"/>
  <c r="W90" i="2" l="1"/>
  <c r="W119" i="2"/>
  <c r="W47" i="2"/>
  <c r="W87" i="2"/>
  <c r="W135" i="2"/>
  <c r="W34" i="2"/>
  <c r="W53" i="2"/>
  <c r="W78" i="2"/>
  <c r="W146" i="2"/>
  <c r="W120" i="2" l="1"/>
  <c r="W153" i="2"/>
  <c r="W79" i="2"/>
  <c r="I48" i="1"/>
  <c r="P132" i="2" l="1"/>
  <c r="Q132" i="2"/>
  <c r="R132" i="2"/>
  <c r="S132" i="2"/>
  <c r="T132" i="2"/>
  <c r="U132" i="2"/>
  <c r="V132" i="2"/>
  <c r="F47" i="1" l="1"/>
  <c r="O132" i="2" l="1"/>
  <c r="X132" i="2" s="1"/>
  <c r="P145" i="2" l="1"/>
  <c r="Q145" i="2"/>
  <c r="R145" i="2"/>
  <c r="S145" i="2"/>
  <c r="T145" i="2"/>
  <c r="U145" i="2"/>
  <c r="V145" i="2"/>
  <c r="F146" i="2"/>
  <c r="O145" i="2"/>
  <c r="X145" i="2" l="1"/>
  <c r="F150" i="2"/>
  <c r="P116" i="2" l="1"/>
  <c r="Q116" i="2"/>
  <c r="R116" i="2"/>
  <c r="S116" i="2"/>
  <c r="T116" i="2"/>
  <c r="U116" i="2"/>
  <c r="V116" i="2"/>
  <c r="O116" i="2"/>
  <c r="X116" i="2" l="1"/>
  <c r="O37" i="1"/>
  <c r="P37" i="1"/>
  <c r="Q37" i="1"/>
  <c r="R37" i="1"/>
  <c r="S37" i="1"/>
  <c r="T37" i="1"/>
  <c r="U37" i="1"/>
  <c r="O38" i="1"/>
  <c r="P38" i="1"/>
  <c r="Q38" i="1"/>
  <c r="R38" i="1"/>
  <c r="S38" i="1"/>
  <c r="T38" i="1"/>
  <c r="U38" i="1"/>
  <c r="N38" i="1"/>
  <c r="V38" i="1" l="1"/>
  <c r="P115" i="2"/>
  <c r="Q115" i="2"/>
  <c r="R115" i="2"/>
  <c r="S115" i="2"/>
  <c r="T115" i="2"/>
  <c r="U115" i="2"/>
  <c r="V115" i="2"/>
  <c r="O115" i="2"/>
  <c r="X115" i="2" l="1"/>
  <c r="F97" i="2"/>
  <c r="G97" i="2"/>
  <c r="H97" i="2"/>
  <c r="I97" i="2"/>
  <c r="J97" i="2"/>
  <c r="U39" i="1"/>
  <c r="R39" i="1"/>
  <c r="Q39" i="1"/>
  <c r="S39" i="1"/>
  <c r="T39" i="1"/>
  <c r="N37" i="1"/>
  <c r="N39" i="1"/>
  <c r="P39" i="1"/>
  <c r="M92" i="2"/>
  <c r="M30" i="1"/>
  <c r="V37" i="1" l="1"/>
  <c r="V39" i="1"/>
  <c r="L41" i="1"/>
  <c r="P84" i="2"/>
  <c r="Q84" i="2"/>
  <c r="R84" i="2"/>
  <c r="S84" i="2"/>
  <c r="T84" i="2"/>
  <c r="U84" i="2"/>
  <c r="V84" i="2"/>
  <c r="P85" i="2"/>
  <c r="Q85" i="2"/>
  <c r="R85" i="2"/>
  <c r="S85" i="2"/>
  <c r="T85" i="2"/>
  <c r="U85" i="2"/>
  <c r="V85" i="2"/>
  <c r="P86" i="2"/>
  <c r="Q86" i="2"/>
  <c r="R86" i="2"/>
  <c r="S86" i="2"/>
  <c r="T86" i="2"/>
  <c r="U86" i="2"/>
  <c r="V86" i="2"/>
  <c r="O85" i="2"/>
  <c r="O86" i="2"/>
  <c r="O84" i="2"/>
  <c r="F87" i="2"/>
  <c r="G87" i="2"/>
  <c r="H87" i="2"/>
  <c r="I87" i="2"/>
  <c r="J87" i="2"/>
  <c r="L87" i="2"/>
  <c r="P101" i="2"/>
  <c r="Q101" i="2"/>
  <c r="R101" i="2"/>
  <c r="S101" i="2"/>
  <c r="T101" i="2"/>
  <c r="U101" i="2"/>
  <c r="O101" i="2"/>
  <c r="X84" i="2" l="1"/>
  <c r="X85" i="2"/>
  <c r="X101" i="2"/>
  <c r="X86" i="2"/>
  <c r="O87" i="2"/>
  <c r="V87" i="2"/>
  <c r="T87" i="2"/>
  <c r="R87" i="2"/>
  <c r="P87" i="2"/>
  <c r="U87" i="2"/>
  <c r="S87" i="2"/>
  <c r="Q87" i="2"/>
  <c r="X87" i="2" l="1"/>
  <c r="P151" i="2"/>
  <c r="P152" i="2" s="1"/>
  <c r="Q151" i="2"/>
  <c r="Q152" i="2" s="1"/>
  <c r="R151" i="2"/>
  <c r="R152" i="2" s="1"/>
  <c r="S151" i="2"/>
  <c r="S152" i="2" s="1"/>
  <c r="T151" i="2"/>
  <c r="T152" i="2" s="1"/>
  <c r="U151" i="2"/>
  <c r="U152" i="2" s="1"/>
  <c r="O151" i="2"/>
  <c r="O149" i="2"/>
  <c r="P149" i="2"/>
  <c r="Q149" i="2"/>
  <c r="R149" i="2"/>
  <c r="S149" i="2"/>
  <c r="T149" i="2"/>
  <c r="U149" i="2"/>
  <c r="P148" i="2"/>
  <c r="Q148" i="2"/>
  <c r="R148" i="2"/>
  <c r="S148" i="2"/>
  <c r="T148" i="2"/>
  <c r="U148" i="2"/>
  <c r="V148" i="2"/>
  <c r="O148" i="2"/>
  <c r="O137" i="2"/>
  <c r="P137" i="2"/>
  <c r="Q137" i="2"/>
  <c r="R137" i="2"/>
  <c r="S137" i="2"/>
  <c r="T137" i="2"/>
  <c r="U137" i="2"/>
  <c r="V137" i="2"/>
  <c r="O138" i="2"/>
  <c r="P138" i="2"/>
  <c r="Q138" i="2"/>
  <c r="R138" i="2"/>
  <c r="S138" i="2"/>
  <c r="T138" i="2"/>
  <c r="U138" i="2"/>
  <c r="V138" i="2"/>
  <c r="O139" i="2"/>
  <c r="P139" i="2"/>
  <c r="Q139" i="2"/>
  <c r="R139" i="2"/>
  <c r="S139" i="2"/>
  <c r="T139" i="2"/>
  <c r="U139" i="2"/>
  <c r="V139" i="2"/>
  <c r="O140" i="2"/>
  <c r="P140" i="2"/>
  <c r="Q140" i="2"/>
  <c r="R140" i="2"/>
  <c r="S140" i="2"/>
  <c r="T140" i="2"/>
  <c r="U140" i="2"/>
  <c r="V140" i="2"/>
  <c r="O141" i="2"/>
  <c r="P141" i="2"/>
  <c r="Q141" i="2"/>
  <c r="R141" i="2"/>
  <c r="S141" i="2"/>
  <c r="T141" i="2"/>
  <c r="U141" i="2"/>
  <c r="V141" i="2"/>
  <c r="O142" i="2"/>
  <c r="P142" i="2"/>
  <c r="Q142" i="2"/>
  <c r="R142" i="2"/>
  <c r="S142" i="2"/>
  <c r="T142" i="2"/>
  <c r="U142" i="2"/>
  <c r="V142" i="2"/>
  <c r="O143" i="2"/>
  <c r="P143" i="2"/>
  <c r="Q143" i="2"/>
  <c r="R143" i="2"/>
  <c r="S143" i="2"/>
  <c r="T143" i="2"/>
  <c r="U143" i="2"/>
  <c r="V143" i="2"/>
  <c r="O144" i="2"/>
  <c r="P144" i="2"/>
  <c r="Q144" i="2"/>
  <c r="R144" i="2"/>
  <c r="S144" i="2"/>
  <c r="T144" i="2"/>
  <c r="U144" i="2"/>
  <c r="V144" i="2"/>
  <c r="P136" i="2"/>
  <c r="Q136" i="2"/>
  <c r="R136" i="2"/>
  <c r="S136" i="2"/>
  <c r="T136" i="2"/>
  <c r="U136" i="2"/>
  <c r="V136" i="2"/>
  <c r="O136" i="2"/>
  <c r="O123" i="2"/>
  <c r="P123" i="2"/>
  <c r="Q123" i="2"/>
  <c r="R123" i="2"/>
  <c r="S123" i="2"/>
  <c r="T123" i="2"/>
  <c r="U123" i="2"/>
  <c r="O124" i="2"/>
  <c r="P124" i="2"/>
  <c r="Q124" i="2"/>
  <c r="R124" i="2"/>
  <c r="S124" i="2"/>
  <c r="T124" i="2"/>
  <c r="U124" i="2"/>
  <c r="O125" i="2"/>
  <c r="P125" i="2"/>
  <c r="Q125" i="2"/>
  <c r="R125" i="2"/>
  <c r="S125" i="2"/>
  <c r="T125" i="2"/>
  <c r="U125" i="2"/>
  <c r="O126" i="2"/>
  <c r="P126" i="2"/>
  <c r="Q126" i="2"/>
  <c r="R126" i="2"/>
  <c r="S126" i="2"/>
  <c r="T126" i="2"/>
  <c r="U126" i="2"/>
  <c r="O127" i="2"/>
  <c r="P127" i="2"/>
  <c r="Q127" i="2"/>
  <c r="R127" i="2"/>
  <c r="S127" i="2"/>
  <c r="T127" i="2"/>
  <c r="U127" i="2"/>
  <c r="O128" i="2"/>
  <c r="P128" i="2"/>
  <c r="Q128" i="2"/>
  <c r="R128" i="2"/>
  <c r="S128" i="2"/>
  <c r="T128" i="2"/>
  <c r="U128" i="2"/>
  <c r="O129" i="2"/>
  <c r="P129" i="2"/>
  <c r="Q129" i="2"/>
  <c r="R129" i="2"/>
  <c r="S129" i="2"/>
  <c r="T129" i="2"/>
  <c r="U129" i="2"/>
  <c r="V129" i="2"/>
  <c r="O130" i="2"/>
  <c r="P130" i="2"/>
  <c r="Q130" i="2"/>
  <c r="R130" i="2"/>
  <c r="S130" i="2"/>
  <c r="T130" i="2"/>
  <c r="U130" i="2"/>
  <c r="V130" i="2"/>
  <c r="O131" i="2"/>
  <c r="P131" i="2"/>
  <c r="Q131" i="2"/>
  <c r="R131" i="2"/>
  <c r="S131" i="2"/>
  <c r="T131" i="2"/>
  <c r="U131" i="2"/>
  <c r="V131" i="2"/>
  <c r="P122" i="2"/>
  <c r="Q122" i="2"/>
  <c r="R122" i="2"/>
  <c r="S122" i="2"/>
  <c r="T122" i="2"/>
  <c r="U122" i="2"/>
  <c r="V122" i="2"/>
  <c r="O122" i="2"/>
  <c r="P108" i="2"/>
  <c r="Q108" i="2"/>
  <c r="R108" i="2"/>
  <c r="S108" i="2"/>
  <c r="T108" i="2"/>
  <c r="U108" i="2"/>
  <c r="V108" i="2"/>
  <c r="P109" i="2"/>
  <c r="Q109" i="2"/>
  <c r="R109" i="2"/>
  <c r="S109" i="2"/>
  <c r="T109" i="2"/>
  <c r="U109" i="2"/>
  <c r="V109" i="2"/>
  <c r="P110" i="2"/>
  <c r="Q110" i="2"/>
  <c r="R110" i="2"/>
  <c r="S110" i="2"/>
  <c r="T110" i="2"/>
  <c r="U110" i="2"/>
  <c r="V110" i="2"/>
  <c r="P111" i="2"/>
  <c r="Q111" i="2"/>
  <c r="R111" i="2"/>
  <c r="S111" i="2"/>
  <c r="T111" i="2"/>
  <c r="U111" i="2"/>
  <c r="V111" i="2"/>
  <c r="P112" i="2"/>
  <c r="Q112" i="2"/>
  <c r="R112" i="2"/>
  <c r="S112" i="2"/>
  <c r="T112" i="2"/>
  <c r="U112" i="2"/>
  <c r="V112" i="2"/>
  <c r="P113" i="2"/>
  <c r="Q113" i="2"/>
  <c r="R113" i="2"/>
  <c r="S113" i="2"/>
  <c r="T113" i="2"/>
  <c r="U113" i="2"/>
  <c r="V113" i="2"/>
  <c r="P114" i="2"/>
  <c r="Q114" i="2"/>
  <c r="R114" i="2"/>
  <c r="S114" i="2"/>
  <c r="T114" i="2"/>
  <c r="U114" i="2"/>
  <c r="V114" i="2"/>
  <c r="O109" i="2"/>
  <c r="O110" i="2"/>
  <c r="O111" i="2"/>
  <c r="O112" i="2"/>
  <c r="O113" i="2"/>
  <c r="O114" i="2"/>
  <c r="P107" i="2"/>
  <c r="Q107" i="2"/>
  <c r="R107" i="2"/>
  <c r="S107" i="2"/>
  <c r="T107" i="2"/>
  <c r="U107" i="2"/>
  <c r="V107" i="2"/>
  <c r="O42" i="1"/>
  <c r="P42" i="1"/>
  <c r="Q42" i="1"/>
  <c r="R42" i="1"/>
  <c r="S42" i="1"/>
  <c r="T42" i="1"/>
  <c r="U42" i="1"/>
  <c r="O43" i="1"/>
  <c r="P43" i="1"/>
  <c r="Q43" i="1"/>
  <c r="R43" i="1"/>
  <c r="S43" i="1"/>
  <c r="T43" i="1"/>
  <c r="U43" i="1"/>
  <c r="O44" i="1"/>
  <c r="P44" i="1"/>
  <c r="Q44" i="1"/>
  <c r="R44" i="1"/>
  <c r="S44" i="1"/>
  <c r="T44" i="1"/>
  <c r="U44" i="1"/>
  <c r="O45" i="1"/>
  <c r="P45" i="1"/>
  <c r="Q45" i="1"/>
  <c r="R45" i="1"/>
  <c r="S45" i="1"/>
  <c r="T45" i="1"/>
  <c r="U45" i="1"/>
  <c r="O46" i="1"/>
  <c r="P46" i="1"/>
  <c r="Q46" i="1"/>
  <c r="R46" i="1"/>
  <c r="S46" i="1"/>
  <c r="T46" i="1"/>
  <c r="U46" i="1"/>
  <c r="N43" i="1"/>
  <c r="N44" i="1"/>
  <c r="N45" i="1"/>
  <c r="N46" i="1"/>
  <c r="N42" i="1"/>
  <c r="N40" i="1"/>
  <c r="O40" i="1"/>
  <c r="P40" i="1"/>
  <c r="Q40" i="1"/>
  <c r="R40" i="1"/>
  <c r="S40" i="1"/>
  <c r="T40" i="1"/>
  <c r="U40" i="1"/>
  <c r="O36" i="1"/>
  <c r="P36" i="1"/>
  <c r="Q36" i="1"/>
  <c r="R36" i="1"/>
  <c r="S36" i="1"/>
  <c r="T36" i="1"/>
  <c r="U36" i="1"/>
  <c r="N36" i="1"/>
  <c r="O35" i="1"/>
  <c r="P35" i="1"/>
  <c r="Q35" i="1"/>
  <c r="R35" i="1"/>
  <c r="S35" i="1"/>
  <c r="T35" i="1"/>
  <c r="U35" i="1"/>
  <c r="N35" i="1"/>
  <c r="O33" i="1"/>
  <c r="O34" i="1" s="1"/>
  <c r="P33" i="1"/>
  <c r="P34" i="1" s="1"/>
  <c r="Q33" i="1"/>
  <c r="Q34" i="1" s="1"/>
  <c r="R33" i="1"/>
  <c r="R34" i="1" s="1"/>
  <c r="S33" i="1"/>
  <c r="S34" i="1" s="1"/>
  <c r="T33" i="1"/>
  <c r="T34" i="1" s="1"/>
  <c r="U33" i="1"/>
  <c r="U34" i="1" s="1"/>
  <c r="N33" i="1"/>
  <c r="N34" i="1" s="1"/>
  <c r="L30" i="1"/>
  <c r="O31" i="1"/>
  <c r="P31" i="1"/>
  <c r="Q31" i="1"/>
  <c r="R31" i="1"/>
  <c r="S31" i="1"/>
  <c r="T31" i="1"/>
  <c r="U31" i="1"/>
  <c r="O29" i="1"/>
  <c r="O30" i="1" s="1"/>
  <c r="P29" i="1"/>
  <c r="P30" i="1" s="1"/>
  <c r="Q29" i="1"/>
  <c r="Q30" i="1" s="1"/>
  <c r="R29" i="1"/>
  <c r="R30" i="1" s="1"/>
  <c r="S29" i="1"/>
  <c r="S30" i="1" s="1"/>
  <c r="T29" i="1"/>
  <c r="T30" i="1" s="1"/>
  <c r="U29" i="1"/>
  <c r="U30" i="1" s="1"/>
  <c r="N29" i="1"/>
  <c r="N30" i="1" s="1"/>
  <c r="J30" i="1"/>
  <c r="F41" i="1"/>
  <c r="H41" i="1"/>
  <c r="H48" i="1" s="1"/>
  <c r="J41" i="1"/>
  <c r="K41" i="1"/>
  <c r="M78" i="2"/>
  <c r="M42" i="2"/>
  <c r="F34" i="2"/>
  <c r="G34" i="2"/>
  <c r="H34" i="2"/>
  <c r="I34" i="2"/>
  <c r="J34" i="2"/>
  <c r="L34" i="2"/>
  <c r="M31" i="2"/>
  <c r="P40" i="2"/>
  <c r="Q40" i="2"/>
  <c r="R40" i="2"/>
  <c r="S40" i="2"/>
  <c r="T40" i="2"/>
  <c r="U40" i="2"/>
  <c r="V40" i="2"/>
  <c r="O40" i="2"/>
  <c r="F42" i="2"/>
  <c r="G42" i="2"/>
  <c r="H42" i="2"/>
  <c r="I42" i="2"/>
  <c r="J42" i="2"/>
  <c r="L42" i="2"/>
  <c r="P106" i="2"/>
  <c r="Q106" i="2"/>
  <c r="R106" i="2"/>
  <c r="S106" i="2"/>
  <c r="T106" i="2"/>
  <c r="U106" i="2"/>
  <c r="V106" i="2"/>
  <c r="O107" i="2"/>
  <c r="O108" i="2"/>
  <c r="O106" i="2"/>
  <c r="P103" i="2"/>
  <c r="Q103" i="2"/>
  <c r="R103" i="2"/>
  <c r="S103" i="2"/>
  <c r="T103" i="2"/>
  <c r="U103" i="2"/>
  <c r="O103" i="2"/>
  <c r="P102" i="2"/>
  <c r="Q102" i="2"/>
  <c r="R102" i="2"/>
  <c r="S102" i="2"/>
  <c r="T102" i="2"/>
  <c r="U102" i="2"/>
  <c r="O102" i="2"/>
  <c r="P99" i="2"/>
  <c r="P100" i="2" s="1"/>
  <c r="Q99" i="2"/>
  <c r="Q100" i="2" s="1"/>
  <c r="R99" i="2"/>
  <c r="R100" i="2" s="1"/>
  <c r="S99" i="2"/>
  <c r="S100" i="2" s="1"/>
  <c r="T99" i="2"/>
  <c r="T100" i="2" s="1"/>
  <c r="U99" i="2"/>
  <c r="U100" i="2" s="1"/>
  <c r="V99" i="2"/>
  <c r="O99" i="2"/>
  <c r="P96" i="2"/>
  <c r="Q96" i="2"/>
  <c r="R96" i="2"/>
  <c r="S96" i="2"/>
  <c r="T96" i="2"/>
  <c r="U96" i="2"/>
  <c r="V96" i="2"/>
  <c r="O96" i="2"/>
  <c r="P95" i="2"/>
  <c r="P97" i="2" s="1"/>
  <c r="Q95" i="2"/>
  <c r="Q97" i="2" s="1"/>
  <c r="R95" i="2"/>
  <c r="R97" i="2" s="1"/>
  <c r="S95" i="2"/>
  <c r="S97" i="2" s="1"/>
  <c r="T95" i="2"/>
  <c r="T97" i="2" s="1"/>
  <c r="U95" i="2"/>
  <c r="U97" i="2" s="1"/>
  <c r="V95" i="2"/>
  <c r="V97" i="2" s="1"/>
  <c r="O95" i="2"/>
  <c r="O93" i="2"/>
  <c r="P93" i="2"/>
  <c r="P94" i="2" s="1"/>
  <c r="Q93" i="2"/>
  <c r="Q94" i="2" s="1"/>
  <c r="R93" i="2"/>
  <c r="R94" i="2" s="1"/>
  <c r="S93" i="2"/>
  <c r="S94" i="2" s="1"/>
  <c r="T93" i="2"/>
  <c r="T94" i="2" s="1"/>
  <c r="U93" i="2"/>
  <c r="U94" i="2" s="1"/>
  <c r="V93" i="2"/>
  <c r="V94" i="2" s="1"/>
  <c r="G94" i="2"/>
  <c r="J94" i="2"/>
  <c r="F92" i="2"/>
  <c r="G92" i="2"/>
  <c r="I92" i="2"/>
  <c r="J92" i="2"/>
  <c r="U91" i="2"/>
  <c r="U92" i="2" s="1"/>
  <c r="P91" i="2"/>
  <c r="P92" i="2" s="1"/>
  <c r="Q91" i="2"/>
  <c r="Q92" i="2" s="1"/>
  <c r="R91" i="2"/>
  <c r="R92" i="2" s="1"/>
  <c r="S91" i="2"/>
  <c r="S92" i="2" s="1"/>
  <c r="T91" i="2"/>
  <c r="T92" i="2" s="1"/>
  <c r="V91" i="2"/>
  <c r="O91" i="2"/>
  <c r="P80" i="2"/>
  <c r="P81" i="2" s="1"/>
  <c r="Q80" i="2"/>
  <c r="Q81" i="2" s="1"/>
  <c r="R80" i="2"/>
  <c r="R81" i="2" s="1"/>
  <c r="S80" i="2"/>
  <c r="S81" i="2" s="1"/>
  <c r="T80" i="2"/>
  <c r="T81" i="2" s="1"/>
  <c r="U80" i="2"/>
  <c r="U81" i="2" s="1"/>
  <c r="V80" i="2"/>
  <c r="V81" i="2" s="1"/>
  <c r="F81" i="2"/>
  <c r="O80" i="2"/>
  <c r="F78" i="2"/>
  <c r="G78" i="2"/>
  <c r="H78" i="2"/>
  <c r="I78" i="2"/>
  <c r="J78" i="2"/>
  <c r="L78" i="2"/>
  <c r="V59" i="2"/>
  <c r="V61" i="2"/>
  <c r="V63" i="2"/>
  <c r="V65" i="2"/>
  <c r="V67" i="2"/>
  <c r="V69" i="2"/>
  <c r="V71" i="2"/>
  <c r="V73" i="2"/>
  <c r="V75" i="2"/>
  <c r="V77" i="2"/>
  <c r="P77" i="2"/>
  <c r="Q77" i="2"/>
  <c r="R77" i="2"/>
  <c r="S77" i="2"/>
  <c r="T77" i="2"/>
  <c r="U77" i="2"/>
  <c r="P76" i="2"/>
  <c r="Q76" i="2"/>
  <c r="R76" i="2"/>
  <c r="S76" i="2"/>
  <c r="T76" i="2"/>
  <c r="U76" i="2"/>
  <c r="V76" i="2"/>
  <c r="P75" i="2"/>
  <c r="Q75" i="2"/>
  <c r="R75" i="2"/>
  <c r="S75" i="2"/>
  <c r="T75" i="2"/>
  <c r="U75" i="2"/>
  <c r="P74" i="2"/>
  <c r="Q74" i="2"/>
  <c r="R74" i="2"/>
  <c r="S74" i="2"/>
  <c r="T74" i="2"/>
  <c r="U74" i="2"/>
  <c r="V74" i="2"/>
  <c r="O77" i="2"/>
  <c r="O76" i="2"/>
  <c r="O75" i="2"/>
  <c r="O74" i="2"/>
  <c r="P73" i="2"/>
  <c r="Q73" i="2"/>
  <c r="R73" i="2"/>
  <c r="S73" i="2"/>
  <c r="T73" i="2"/>
  <c r="U73" i="2"/>
  <c r="P72" i="2"/>
  <c r="Q72" i="2"/>
  <c r="R72" i="2"/>
  <c r="S72" i="2"/>
  <c r="T72" i="2"/>
  <c r="U72" i="2"/>
  <c r="V72" i="2"/>
  <c r="O73" i="2"/>
  <c r="O72" i="2"/>
  <c r="P71" i="2"/>
  <c r="Q71" i="2"/>
  <c r="R71" i="2"/>
  <c r="S71" i="2"/>
  <c r="T71" i="2"/>
  <c r="U71" i="2"/>
  <c r="O71" i="2"/>
  <c r="P70" i="2"/>
  <c r="Q70" i="2"/>
  <c r="R70" i="2"/>
  <c r="S70" i="2"/>
  <c r="T70" i="2"/>
  <c r="U70" i="2"/>
  <c r="V70" i="2"/>
  <c r="O70" i="2"/>
  <c r="P69" i="2"/>
  <c r="Q69" i="2"/>
  <c r="R69" i="2"/>
  <c r="S69" i="2"/>
  <c r="T69" i="2"/>
  <c r="U69" i="2"/>
  <c r="O69" i="2"/>
  <c r="P68" i="2"/>
  <c r="Q68" i="2"/>
  <c r="R68" i="2"/>
  <c r="S68" i="2"/>
  <c r="T68" i="2"/>
  <c r="U68" i="2"/>
  <c r="V68" i="2"/>
  <c r="O68" i="2"/>
  <c r="P67" i="2"/>
  <c r="Q67" i="2"/>
  <c r="R67" i="2"/>
  <c r="S67" i="2"/>
  <c r="T67" i="2"/>
  <c r="U67" i="2"/>
  <c r="O67" i="2"/>
  <c r="P66" i="2"/>
  <c r="Q66" i="2"/>
  <c r="R66" i="2"/>
  <c r="S66" i="2"/>
  <c r="T66" i="2"/>
  <c r="U66" i="2"/>
  <c r="V66" i="2"/>
  <c r="O66" i="2"/>
  <c r="P65" i="2"/>
  <c r="Q65" i="2"/>
  <c r="R65" i="2"/>
  <c r="S65" i="2"/>
  <c r="T65" i="2"/>
  <c r="U65" i="2"/>
  <c r="O65" i="2"/>
  <c r="P64" i="2"/>
  <c r="Q64" i="2"/>
  <c r="R64" i="2"/>
  <c r="S64" i="2"/>
  <c r="T64" i="2"/>
  <c r="U64" i="2"/>
  <c r="V64" i="2"/>
  <c r="O64" i="2"/>
  <c r="P63" i="2"/>
  <c r="Q63" i="2"/>
  <c r="R63" i="2"/>
  <c r="S63" i="2"/>
  <c r="T63" i="2"/>
  <c r="U63" i="2"/>
  <c r="O63" i="2"/>
  <c r="P62" i="2"/>
  <c r="Q62" i="2"/>
  <c r="R62" i="2"/>
  <c r="S62" i="2"/>
  <c r="T62" i="2"/>
  <c r="U62" i="2"/>
  <c r="V62" i="2"/>
  <c r="O62" i="2"/>
  <c r="P61" i="2"/>
  <c r="Q61" i="2"/>
  <c r="R61" i="2"/>
  <c r="S61" i="2"/>
  <c r="T61" i="2"/>
  <c r="U61" i="2"/>
  <c r="O61" i="2"/>
  <c r="P60" i="2"/>
  <c r="Q60" i="2"/>
  <c r="R60" i="2"/>
  <c r="S60" i="2"/>
  <c r="T60" i="2"/>
  <c r="U60" i="2"/>
  <c r="V60" i="2"/>
  <c r="O60" i="2"/>
  <c r="P59" i="2"/>
  <c r="Q59" i="2"/>
  <c r="R59" i="2"/>
  <c r="S59" i="2"/>
  <c r="T59" i="2"/>
  <c r="U59" i="2"/>
  <c r="O59" i="2"/>
  <c r="P58" i="2"/>
  <c r="Q58" i="2"/>
  <c r="R58" i="2"/>
  <c r="S58" i="2"/>
  <c r="T58" i="2"/>
  <c r="U58" i="2"/>
  <c r="V58" i="2"/>
  <c r="O58" i="2"/>
  <c r="O55" i="2"/>
  <c r="P55" i="2"/>
  <c r="Q55" i="2"/>
  <c r="R55" i="2"/>
  <c r="S55" i="2"/>
  <c r="T55" i="2"/>
  <c r="U55" i="2"/>
  <c r="V55" i="2"/>
  <c r="O56" i="2"/>
  <c r="P56" i="2"/>
  <c r="Q56" i="2"/>
  <c r="R56" i="2"/>
  <c r="S56" i="2"/>
  <c r="T56" i="2"/>
  <c r="U56" i="2"/>
  <c r="V56" i="2"/>
  <c r="O57" i="2"/>
  <c r="P57" i="2"/>
  <c r="Q57" i="2"/>
  <c r="R57" i="2"/>
  <c r="S57" i="2"/>
  <c r="T57" i="2"/>
  <c r="U57" i="2"/>
  <c r="V57" i="2"/>
  <c r="P54" i="2"/>
  <c r="Q54" i="2"/>
  <c r="R54" i="2"/>
  <c r="S54" i="2"/>
  <c r="T54" i="2"/>
  <c r="U54" i="2"/>
  <c r="V54" i="2"/>
  <c r="O54" i="2"/>
  <c r="P41" i="2"/>
  <c r="Q41" i="2"/>
  <c r="R41" i="2"/>
  <c r="S41" i="2"/>
  <c r="T41" i="2"/>
  <c r="U41" i="2"/>
  <c r="V41" i="2"/>
  <c r="O41" i="2"/>
  <c r="P39" i="2"/>
  <c r="Q39" i="2"/>
  <c r="R39" i="2"/>
  <c r="S39" i="2"/>
  <c r="T39" i="2"/>
  <c r="U39" i="2"/>
  <c r="V39" i="2"/>
  <c r="O39" i="2"/>
  <c r="P35" i="2"/>
  <c r="Q35" i="2"/>
  <c r="R35" i="2"/>
  <c r="S35" i="2"/>
  <c r="T35" i="2"/>
  <c r="U35" i="2"/>
  <c r="V35" i="2"/>
  <c r="P36" i="2"/>
  <c r="Q36" i="2"/>
  <c r="R36" i="2"/>
  <c r="S36" i="2"/>
  <c r="T36" i="2"/>
  <c r="U36" i="2"/>
  <c r="V36" i="2"/>
  <c r="P37" i="2"/>
  <c r="Q37" i="2"/>
  <c r="R37" i="2"/>
  <c r="S37" i="2"/>
  <c r="T37" i="2"/>
  <c r="U37" i="2"/>
  <c r="V37" i="2"/>
  <c r="O36" i="2"/>
  <c r="O37" i="2"/>
  <c r="O35" i="2"/>
  <c r="P33" i="2"/>
  <c r="Q33" i="2"/>
  <c r="R33" i="2"/>
  <c r="S33" i="2"/>
  <c r="T33" i="2"/>
  <c r="U33" i="2"/>
  <c r="V33" i="2"/>
  <c r="O33" i="2"/>
  <c r="P32" i="2"/>
  <c r="P34" i="2" s="1"/>
  <c r="Q32" i="2"/>
  <c r="Q34" i="2" s="1"/>
  <c r="R32" i="2"/>
  <c r="R34" i="2" s="1"/>
  <c r="S32" i="2"/>
  <c r="S34" i="2" s="1"/>
  <c r="T32" i="2"/>
  <c r="T34" i="2" s="1"/>
  <c r="U32" i="2"/>
  <c r="U34" i="2" s="1"/>
  <c r="V32" i="2"/>
  <c r="V34" i="2" s="1"/>
  <c r="O32" i="2"/>
  <c r="F31" i="2"/>
  <c r="G31" i="2"/>
  <c r="H31" i="2"/>
  <c r="I31" i="2"/>
  <c r="J31" i="2"/>
  <c r="L31" i="2"/>
  <c r="P30" i="2"/>
  <c r="P31" i="2" s="1"/>
  <c r="Q30" i="2"/>
  <c r="Q31" i="2" s="1"/>
  <c r="R30" i="2"/>
  <c r="R31" i="2" s="1"/>
  <c r="S30" i="2"/>
  <c r="S31" i="2" s="1"/>
  <c r="T30" i="2"/>
  <c r="T31" i="2" s="1"/>
  <c r="U30" i="2"/>
  <c r="U31" i="2" s="1"/>
  <c r="V30" i="2"/>
  <c r="V31" i="2" s="1"/>
  <c r="O30" i="2"/>
  <c r="X37" i="2" l="1"/>
  <c r="X60" i="2"/>
  <c r="X61" i="2"/>
  <c r="X64" i="2"/>
  <c r="X65" i="2"/>
  <c r="X68" i="2"/>
  <c r="X69" i="2"/>
  <c r="X72" i="2"/>
  <c r="X75" i="2"/>
  <c r="X77" i="2"/>
  <c r="X96" i="2"/>
  <c r="X102" i="2"/>
  <c r="X106" i="2"/>
  <c r="X107" i="2"/>
  <c r="X40" i="2"/>
  <c r="X113" i="2"/>
  <c r="X111" i="2"/>
  <c r="X109" i="2"/>
  <c r="X122" i="2"/>
  <c r="X136" i="2"/>
  <c r="X148" i="2"/>
  <c r="X57" i="2"/>
  <c r="X56" i="2"/>
  <c r="X55" i="2"/>
  <c r="O92" i="2"/>
  <c r="X91" i="2"/>
  <c r="O97" i="2"/>
  <c r="X97" i="2" s="1"/>
  <c r="X95" i="2"/>
  <c r="O100" i="2"/>
  <c r="X100" i="2" s="1"/>
  <c r="X99" i="2"/>
  <c r="X128" i="2"/>
  <c r="X126" i="2"/>
  <c r="X124" i="2"/>
  <c r="X149" i="2"/>
  <c r="O31" i="2"/>
  <c r="X31" i="2" s="1"/>
  <c r="X30" i="2"/>
  <c r="O34" i="2"/>
  <c r="X34" i="2" s="1"/>
  <c r="X32" i="2"/>
  <c r="X33" i="2"/>
  <c r="X35" i="2"/>
  <c r="X36" i="2"/>
  <c r="X39" i="2"/>
  <c r="X41" i="2"/>
  <c r="X54" i="2"/>
  <c r="X58" i="2"/>
  <c r="X59" i="2"/>
  <c r="X62" i="2"/>
  <c r="X63" i="2"/>
  <c r="X66" i="2"/>
  <c r="X67" i="2"/>
  <c r="X70" i="2"/>
  <c r="X71" i="2"/>
  <c r="X73" i="2"/>
  <c r="X74" i="2"/>
  <c r="X76" i="2"/>
  <c r="O81" i="2"/>
  <c r="X81" i="2" s="1"/>
  <c r="X80" i="2"/>
  <c r="O94" i="2"/>
  <c r="X94" i="2" s="1"/>
  <c r="X93" i="2"/>
  <c r="X103" i="2"/>
  <c r="X108" i="2"/>
  <c r="X114" i="2"/>
  <c r="X112" i="2"/>
  <c r="X110" i="2"/>
  <c r="X131" i="2"/>
  <c r="X130" i="2"/>
  <c r="X129" i="2"/>
  <c r="X127" i="2"/>
  <c r="X125" i="2"/>
  <c r="X123" i="2"/>
  <c r="X144" i="2"/>
  <c r="X143" i="2"/>
  <c r="X142" i="2"/>
  <c r="X141" i="2"/>
  <c r="X140" i="2"/>
  <c r="X139" i="2"/>
  <c r="X138" i="2"/>
  <c r="X137" i="2"/>
  <c r="O152" i="2"/>
  <c r="X152" i="2" s="1"/>
  <c r="X151" i="2"/>
  <c r="U146" i="2"/>
  <c r="S146" i="2"/>
  <c r="Q146" i="2"/>
  <c r="U150" i="2"/>
  <c r="S150" i="2"/>
  <c r="Q150" i="2"/>
  <c r="N41" i="1"/>
  <c r="T41" i="1"/>
  <c r="R41" i="1"/>
  <c r="P41" i="1"/>
  <c r="V45" i="1"/>
  <c r="V43" i="1"/>
  <c r="U135" i="2"/>
  <c r="S135" i="2"/>
  <c r="Q135" i="2"/>
  <c r="O150" i="2"/>
  <c r="N47" i="1"/>
  <c r="O146" i="2"/>
  <c r="O119" i="2"/>
  <c r="V36" i="1"/>
  <c r="V40" i="1"/>
  <c r="U47" i="1"/>
  <c r="S47" i="1"/>
  <c r="Q47" i="1"/>
  <c r="O47" i="1"/>
  <c r="T47" i="1"/>
  <c r="R47" i="1"/>
  <c r="P47" i="1"/>
  <c r="U41" i="1"/>
  <c r="S41" i="1"/>
  <c r="Q41" i="1"/>
  <c r="O41" i="1"/>
  <c r="V46" i="1"/>
  <c r="V44" i="1"/>
  <c r="V34" i="1"/>
  <c r="V33" i="1"/>
  <c r="T32" i="1"/>
  <c r="R32" i="1"/>
  <c r="P32" i="1"/>
  <c r="V35" i="1"/>
  <c r="V42" i="1"/>
  <c r="U32" i="1"/>
  <c r="S32" i="1"/>
  <c r="Q32" i="1"/>
  <c r="O32" i="1"/>
  <c r="N32" i="1"/>
  <c r="V31" i="1"/>
  <c r="V146" i="2"/>
  <c r="T146" i="2"/>
  <c r="R146" i="2"/>
  <c r="P146" i="2"/>
  <c r="O42" i="2"/>
  <c r="U42" i="2"/>
  <c r="S42" i="2"/>
  <c r="Q42" i="2"/>
  <c r="V135" i="2"/>
  <c r="T135" i="2"/>
  <c r="R135" i="2"/>
  <c r="P135" i="2"/>
  <c r="T150" i="2"/>
  <c r="R150" i="2"/>
  <c r="P150" i="2"/>
  <c r="T42" i="2"/>
  <c r="R42" i="2"/>
  <c r="P42" i="2"/>
  <c r="U119" i="2"/>
  <c r="S119" i="2"/>
  <c r="Q119" i="2"/>
  <c r="V119" i="2"/>
  <c r="T119" i="2"/>
  <c r="R119" i="2"/>
  <c r="P119" i="2"/>
  <c r="V42" i="2"/>
  <c r="V29" i="1"/>
  <c r="V30" i="1"/>
  <c r="O78" i="2"/>
  <c r="V78" i="2"/>
  <c r="T78" i="2"/>
  <c r="R78" i="2"/>
  <c r="P78" i="2"/>
  <c r="U78" i="2"/>
  <c r="S78" i="2"/>
  <c r="Q78" i="2"/>
  <c r="V92" i="2"/>
  <c r="V38" i="2"/>
  <c r="T38" i="2"/>
  <c r="R38" i="2"/>
  <c r="P38" i="2"/>
  <c r="O38" i="2"/>
  <c r="U38" i="2"/>
  <c r="S38" i="2"/>
  <c r="Q38" i="2"/>
  <c r="X78" i="2" l="1"/>
  <c r="X135" i="2"/>
  <c r="X42" i="2"/>
  <c r="X146" i="2"/>
  <c r="X150" i="2"/>
  <c r="X92" i="2"/>
  <c r="X38" i="2"/>
  <c r="X119" i="2"/>
  <c r="O48" i="1"/>
  <c r="S48" i="1"/>
  <c r="P48" i="1"/>
  <c r="T48" i="1"/>
  <c r="Q48" i="1"/>
  <c r="U48" i="1"/>
  <c r="R48" i="1"/>
  <c r="N48" i="1"/>
  <c r="V47" i="1"/>
  <c r="V41" i="1"/>
  <c r="V32" i="1"/>
  <c r="V48" i="1" l="1"/>
  <c r="F48" i="1"/>
  <c r="J32" i="1"/>
  <c r="J48" i="1" s="1"/>
  <c r="K32" i="1"/>
  <c r="K48" i="1" s="1"/>
  <c r="L32" i="1"/>
  <c r="L48" i="1" s="1"/>
  <c r="M32" i="1"/>
  <c r="M48" i="1" s="1"/>
  <c r="F90" i="2" l="1"/>
  <c r="G90" i="2"/>
  <c r="H90" i="2"/>
  <c r="I90" i="2"/>
  <c r="J90" i="2"/>
  <c r="L90" i="2"/>
  <c r="V89" i="2"/>
  <c r="P88" i="2"/>
  <c r="Q88" i="2"/>
  <c r="R88" i="2"/>
  <c r="S88" i="2"/>
  <c r="T88" i="2"/>
  <c r="U88" i="2"/>
  <c r="V88" i="2"/>
  <c r="O88" i="2"/>
  <c r="P89" i="2"/>
  <c r="Q89" i="2"/>
  <c r="R89" i="2"/>
  <c r="S89" i="2"/>
  <c r="T89" i="2"/>
  <c r="U89" i="2"/>
  <c r="O89" i="2"/>
  <c r="P82" i="2"/>
  <c r="P83" i="2" s="1"/>
  <c r="Q82" i="2"/>
  <c r="Q83" i="2" s="1"/>
  <c r="R82" i="2"/>
  <c r="R83" i="2" s="1"/>
  <c r="S82" i="2"/>
  <c r="S83" i="2" s="1"/>
  <c r="T82" i="2"/>
  <c r="T83" i="2" s="1"/>
  <c r="U82" i="2"/>
  <c r="U83" i="2" s="1"/>
  <c r="V82" i="2"/>
  <c r="V83" i="2" s="1"/>
  <c r="O82" i="2"/>
  <c r="O50" i="2"/>
  <c r="P50" i="2"/>
  <c r="Q50" i="2"/>
  <c r="R50" i="2"/>
  <c r="S50" i="2"/>
  <c r="T50" i="2"/>
  <c r="U50" i="2"/>
  <c r="V50" i="2"/>
  <c r="O51" i="2"/>
  <c r="P51" i="2"/>
  <c r="Q51" i="2"/>
  <c r="R51" i="2"/>
  <c r="S51" i="2"/>
  <c r="T51" i="2"/>
  <c r="U51" i="2"/>
  <c r="V51" i="2"/>
  <c r="O52" i="2"/>
  <c r="P52" i="2"/>
  <c r="Q52" i="2"/>
  <c r="R52" i="2"/>
  <c r="S52" i="2"/>
  <c r="T52" i="2"/>
  <c r="U52" i="2"/>
  <c r="V52" i="2"/>
  <c r="P49" i="2"/>
  <c r="Q49" i="2"/>
  <c r="R49" i="2"/>
  <c r="S49" i="2"/>
  <c r="T49" i="2"/>
  <c r="U49" i="2"/>
  <c r="V49" i="2"/>
  <c r="O49" i="2"/>
  <c r="F53" i="2"/>
  <c r="G53" i="2"/>
  <c r="H53" i="2"/>
  <c r="I53" i="2"/>
  <c r="J53" i="2"/>
  <c r="L53" i="2"/>
  <c r="F47" i="2"/>
  <c r="G47" i="2"/>
  <c r="H47" i="2"/>
  <c r="I47" i="2"/>
  <c r="J47" i="2"/>
  <c r="L47" i="2"/>
  <c r="V44" i="2"/>
  <c r="O46" i="2"/>
  <c r="P46" i="2"/>
  <c r="Q46" i="2"/>
  <c r="R46" i="2"/>
  <c r="S46" i="2"/>
  <c r="T46" i="2"/>
  <c r="U46" i="2"/>
  <c r="V46" i="2"/>
  <c r="O44" i="2"/>
  <c r="P44" i="2"/>
  <c r="Q44" i="2"/>
  <c r="R44" i="2"/>
  <c r="S44" i="2"/>
  <c r="T44" i="2"/>
  <c r="U44" i="2"/>
  <c r="O45" i="2"/>
  <c r="P45" i="2"/>
  <c r="Q45" i="2"/>
  <c r="R45" i="2"/>
  <c r="S45" i="2"/>
  <c r="T45" i="2"/>
  <c r="U45" i="2"/>
  <c r="V45" i="2"/>
  <c r="P43" i="2"/>
  <c r="Q43" i="2"/>
  <c r="R43" i="2"/>
  <c r="S43" i="2"/>
  <c r="T43" i="2"/>
  <c r="U43" i="2"/>
  <c r="V43" i="2"/>
  <c r="O43" i="2"/>
  <c r="P28" i="2"/>
  <c r="P29" i="2" s="1"/>
  <c r="Q28" i="2"/>
  <c r="Q29" i="2" s="1"/>
  <c r="R28" i="2"/>
  <c r="R29" i="2" s="1"/>
  <c r="S28" i="2"/>
  <c r="S29" i="2" s="1"/>
  <c r="T28" i="2"/>
  <c r="T29" i="2" s="1"/>
  <c r="U28" i="2"/>
  <c r="U29" i="2" s="1"/>
  <c r="V29" i="2"/>
  <c r="O28" i="2"/>
  <c r="P25" i="2"/>
  <c r="P27" i="2" s="1"/>
  <c r="Q25" i="2"/>
  <c r="Q27" i="2" s="1"/>
  <c r="R25" i="2"/>
  <c r="R27" i="2" s="1"/>
  <c r="S25" i="2"/>
  <c r="S27" i="2" s="1"/>
  <c r="T25" i="2"/>
  <c r="T27" i="2" s="1"/>
  <c r="U25" i="2"/>
  <c r="U27" i="2" s="1"/>
  <c r="V25" i="2"/>
  <c r="V27" i="2" s="1"/>
  <c r="O25" i="2"/>
  <c r="X88" i="2" l="1"/>
  <c r="X45" i="2"/>
  <c r="X52" i="2"/>
  <c r="X51" i="2"/>
  <c r="X50" i="2"/>
  <c r="X25" i="2"/>
  <c r="X27" i="2" s="1"/>
  <c r="O29" i="2"/>
  <c r="X29" i="2" s="1"/>
  <c r="X28" i="2"/>
  <c r="X43" i="2"/>
  <c r="X44" i="2"/>
  <c r="X46" i="2"/>
  <c r="X49" i="2"/>
  <c r="X82" i="2"/>
  <c r="X89" i="2"/>
  <c r="O90" i="2"/>
  <c r="U90" i="2"/>
  <c r="S90" i="2"/>
  <c r="Q90" i="2"/>
  <c r="V90" i="2"/>
  <c r="T90" i="2"/>
  <c r="R90" i="2"/>
  <c r="P90" i="2"/>
  <c r="U47" i="2"/>
  <c r="S47" i="2"/>
  <c r="Q47" i="2"/>
  <c r="O53" i="2"/>
  <c r="U53" i="2"/>
  <c r="U79" i="2" s="1"/>
  <c r="S53" i="2"/>
  <c r="S79" i="2" s="1"/>
  <c r="Q53" i="2"/>
  <c r="Q79" i="2" s="1"/>
  <c r="T47" i="2"/>
  <c r="R47" i="2"/>
  <c r="P47" i="2"/>
  <c r="V53" i="2"/>
  <c r="V79" i="2" s="1"/>
  <c r="T53" i="2"/>
  <c r="T79" i="2" s="1"/>
  <c r="R53" i="2"/>
  <c r="R79" i="2" s="1"/>
  <c r="P53" i="2"/>
  <c r="P79" i="2" s="1"/>
  <c r="O83" i="2"/>
  <c r="X83" i="2" s="1"/>
  <c r="O27" i="2"/>
  <c r="O47" i="2"/>
  <c r="V47" i="2"/>
  <c r="X47" i="2" l="1"/>
  <c r="R153" i="2"/>
  <c r="X90" i="2"/>
  <c r="O79" i="2"/>
  <c r="X79" i="2" s="1"/>
  <c r="X53" i="2"/>
  <c r="S153" i="2"/>
  <c r="V153" i="2"/>
  <c r="P153" i="2"/>
  <c r="T153" i="2"/>
  <c r="Q153" i="2"/>
  <c r="U153" i="2"/>
  <c r="S120" i="2"/>
  <c r="V120" i="2"/>
  <c r="O120" i="2"/>
  <c r="P120" i="2"/>
  <c r="T120" i="2"/>
  <c r="Q120" i="2"/>
  <c r="U120" i="2"/>
  <c r="R120" i="2"/>
  <c r="X120" i="2" l="1"/>
  <c r="X153" i="2"/>
</calcChain>
</file>

<file path=xl/comments1.xml><?xml version="1.0" encoding="utf-8"?>
<comments xmlns="http://schemas.openxmlformats.org/spreadsheetml/2006/main">
  <authors>
    <author>tc={001D0020-008B-4AD4-8030-004F000E00C6}</author>
  </authors>
  <commentList>
    <comment ref="F153" authorId="0" shapeId="0">
      <text>
        <r>
          <rPr>
            <sz val="10"/>
            <color theme="1"/>
            <rFont val="Arial"/>
            <family val="2"/>
            <charset val="238"/>
          </rPr>
          <t xml:space="preserve">[Comentariu cu fir]
Versiunea Excel vă permite să citiți acest comentariu cu fir; cu toate acestea, orice editare la acesta va fi eliminată dacă fișierul este deschis într-o versiune mai nouă de Excel. Aflați mai multe: https://go.microsoft.com/fwlink/?linkid=870924
Comentariu:
    </t>
        </r>
      </text>
    </comment>
  </commentList>
</comments>
</file>

<file path=xl/sharedStrings.xml><?xml version="1.0" encoding="utf-8"?>
<sst xmlns="http://schemas.openxmlformats.org/spreadsheetml/2006/main" count="899" uniqueCount="408">
  <si>
    <t xml:space="preserve">buget </t>
  </si>
  <si>
    <t>68.50.50</t>
  </si>
  <si>
    <t>66.08.50.50</t>
  </si>
  <si>
    <t>68.02.05</t>
  </si>
  <si>
    <t>68.06.01</t>
  </si>
  <si>
    <t>68.06.02</t>
  </si>
  <si>
    <t>68.12.01</t>
  </si>
  <si>
    <t>68.50.50.01</t>
  </si>
  <si>
    <t>68.50.50.02</t>
  </si>
  <si>
    <t>68.04</t>
  </si>
  <si>
    <t>Nr Crt</t>
  </si>
  <si>
    <t xml:space="preserve">RD DE BUGET </t>
  </si>
  <si>
    <t>POZ</t>
  </si>
  <si>
    <t xml:space="preserve">  OBIECTUL  ACHIZITIEI </t>
  </si>
  <si>
    <t>COD CPV</t>
  </si>
  <si>
    <t>VALOARE DSS+SAMUI+PFA</t>
  </si>
  <si>
    <t>CENTRU DE RECUPERARE MEDICALĂ</t>
  </si>
  <si>
    <t>VALOARE ASI</t>
  </si>
  <si>
    <t>VALOARE CSRPV</t>
  </si>
  <si>
    <t>VALOARE ASTRA</t>
  </si>
  <si>
    <t>CENTRE DE VIOLENȚĂ DOMESTICĂ</t>
  </si>
  <si>
    <t xml:space="preserve">SF.NICOLAE </t>
  </si>
  <si>
    <t xml:space="preserve">   PERSOANE FĂRĂ ADĂPOST</t>
  </si>
  <si>
    <t>CENTRUL DE RECUPERARE MEDICALĂ</t>
  </si>
  <si>
    <t>ASISTENȚĂ SOCIALĂ ÎN CAZ DE INVALIDITATE</t>
  </si>
  <si>
    <t>CENTRUL SERVICII REZIDENȚIALE PENTRU PERSOANE VÂRSTNICE</t>
  </si>
  <si>
    <t>PROTECȚIA FAMILIEI ȘI COPILULUI</t>
  </si>
  <si>
    <t>CENTRUL SERVICII SOCIALE PENTRU VICTIMELE VIOLENȚEI DOMESTICE</t>
  </si>
  <si>
    <t>TOTAL</t>
  </si>
  <si>
    <t>SURSA DE FINANŢARE</t>
  </si>
  <si>
    <t>PROCEDURA STABILITĂ/INSTRUMENTE SPECIFICE PENTRU DERULAREA PROCESULUI DE ACHITIŢIE</t>
  </si>
  <si>
    <t xml:space="preserve">    DATA(LUNA) ESTIMATĂ PT INIŢIEREA PROCEDURII</t>
  </si>
  <si>
    <t xml:space="preserve">   DATA(LUNA) ESTIMATĂ PENTRU ATRIBUIREA CONTRACTULUI DE ACHIZIŢIE </t>
  </si>
  <si>
    <t>MODALITATEA DE DERULARE A PROCEDURII DE ATRIBUIRE</t>
  </si>
  <si>
    <t>PERSOANĂ    RESPONSABILĂ</t>
  </si>
  <si>
    <t>lei</t>
  </si>
  <si>
    <t>Valoare estimată a contractului de achiziţie publică/ acordului -cadru</t>
  </si>
  <si>
    <t>lei fără    TVA</t>
  </si>
  <si>
    <t>lei fără   TVA</t>
  </si>
  <si>
    <t>lei fără TVA</t>
  </si>
  <si>
    <t xml:space="preserve">  lei fără  TVA</t>
  </si>
  <si>
    <t>ONLINE/OFLINE</t>
  </si>
  <si>
    <t>20.03.01</t>
  </si>
  <si>
    <t>Hrană pentru oameni Acord-cadru          Contract de furnizare</t>
  </si>
  <si>
    <t>15110000-2 15300000-1 15500000-3 15811100-7</t>
  </si>
  <si>
    <t>BUGETUL LOCAL</t>
  </si>
  <si>
    <t>LICITAȚIE DESCHISĂ</t>
  </si>
  <si>
    <t>ONLINE</t>
  </si>
  <si>
    <t>Nicolae Mereț</t>
  </si>
  <si>
    <t xml:space="preserve">TOTAL RD.20.03.01 </t>
  </si>
  <si>
    <t>57.02.02</t>
  </si>
  <si>
    <t>PRIMUL GHIOZDAN  Contract de furnizare</t>
  </si>
  <si>
    <t>39162110-9</t>
  </si>
  <si>
    <t>BUGETUL  LOCAL</t>
  </si>
  <si>
    <t>PROCEDURĂ SIMPLIFICATĂ</t>
  </si>
  <si>
    <t xml:space="preserve">TOTAL RD.57.02.02  </t>
  </si>
  <si>
    <t>20.30.30</t>
  </si>
  <si>
    <t>PRIMĂRIA BRAȘOV</t>
  </si>
  <si>
    <t>PROCEDURĂ  PROPRIE</t>
  </si>
  <si>
    <t>OFFLINE</t>
  </si>
  <si>
    <t>Servicii de catering    Astra                      Contract de servicii</t>
  </si>
  <si>
    <t>55521000-8</t>
  </si>
  <si>
    <t>Servicii îngrijire la domiciliu                 Contract de servicii</t>
  </si>
  <si>
    <t xml:space="preserve">85320000-8 85311100-3 85311200-4 </t>
  </si>
  <si>
    <t>Servicii de pază   și monitorizare pază Contract de servicii</t>
  </si>
  <si>
    <t>79713000-5 79711000-1</t>
  </si>
  <si>
    <t xml:space="preserve">TOTAL RD 20.30.30  </t>
  </si>
  <si>
    <t>71.01.01</t>
  </si>
  <si>
    <t>Construcții și instalații Centrul de Asistență Comunitară str. Dobrogea nr.58        Contract de lucrări</t>
  </si>
  <si>
    <t xml:space="preserve"> 45215200-9  45215221-2</t>
  </si>
  <si>
    <t>71319000-7</t>
  </si>
  <si>
    <t>45453000-7</t>
  </si>
  <si>
    <t xml:space="preserve">TOTAL RD 71.01.01  </t>
  </si>
  <si>
    <t>20.01.08</t>
  </si>
  <si>
    <t>TOTAL 20.01.08</t>
  </si>
  <si>
    <t>TOTAL GENERAL</t>
  </si>
  <si>
    <t>Vizat</t>
  </si>
  <si>
    <t>Anexa privind achiziţiile directe</t>
  </si>
  <si>
    <t>68.06.03</t>
  </si>
  <si>
    <t>poz</t>
  </si>
  <si>
    <t xml:space="preserve">  OBIECTUL  ACHIZITIEI   DIRECTE</t>
  </si>
  <si>
    <t xml:space="preserve"> </t>
  </si>
  <si>
    <t>VALOARE CPFA</t>
  </si>
  <si>
    <t>VALOARE CPV</t>
  </si>
  <si>
    <t>VIOLENȚA DOMESTICĂ</t>
  </si>
  <si>
    <t>CARIEREI 139A</t>
  </si>
  <si>
    <t>CENTRUL SERVICII PENTRU PREVENIREA MARGINALIZĂRII SOCIALE</t>
  </si>
  <si>
    <t>DATA ESTIMATĂ PT INIŢIERE</t>
  </si>
  <si>
    <t>DATA ESTIMATĂ PT FINALIZARE</t>
  </si>
  <si>
    <t>Valoare estimată        fără TVA        ( lei )</t>
  </si>
  <si>
    <t>Valoare estimată fără TVA          ( lei )</t>
  </si>
  <si>
    <t>Valoare estimată fără  TVA           ( lei )</t>
  </si>
  <si>
    <t>20.01.01</t>
  </si>
  <si>
    <t>Furnituri de birou</t>
  </si>
  <si>
    <t>30197210-1</t>
  </si>
  <si>
    <t>BUGET LOCAL</t>
  </si>
  <si>
    <t>TOTAL  20.01.01</t>
  </si>
  <si>
    <t>20.01.02</t>
  </si>
  <si>
    <t xml:space="preserve"> Materiale de curățenie</t>
  </si>
  <si>
    <t>39831300-9 39224300-1 39525100-9 19640000-4 39224320-7 39813000-4 24455000-8 39831230-7</t>
  </si>
  <si>
    <t>TOTAL 20.01.02</t>
  </si>
  <si>
    <t xml:space="preserve">20.01.03 </t>
  </si>
  <si>
    <t>ÎNCĂLZIRE, FORŢA MOTRICE, GAZ METAN, ENERGIE ELECTRICĂ</t>
  </si>
  <si>
    <t>09121200-5 09310000-5</t>
  </si>
  <si>
    <t>PRIMĂRIA BRAŞOV</t>
  </si>
  <si>
    <t xml:space="preserve">  TOTAL  20.01.03</t>
  </si>
  <si>
    <t>20.01.04</t>
  </si>
  <si>
    <t>41110000-3</t>
  </si>
  <si>
    <t>SALUBRITATE – transport, colectare deșeu menajer, etc., desfundat, colectat, transport deșeu din canalizări, colectare selectivă</t>
  </si>
  <si>
    <t>90511000-2 90470000-2</t>
  </si>
  <si>
    <t>TOTAL  20.01.04</t>
  </si>
  <si>
    <t>20.01.05</t>
  </si>
  <si>
    <t>Bonuri carburanți</t>
  </si>
  <si>
    <t>09134200-9 09132000-3</t>
  </si>
  <si>
    <t>Motorină grup electrogen,benzina motocositoare,ulei de amestec</t>
  </si>
  <si>
    <t>09134200-9</t>
  </si>
  <si>
    <t xml:space="preserve">                   </t>
  </si>
  <si>
    <t>Lubrefianți (uleiuri)</t>
  </si>
  <si>
    <t>09211100-2</t>
  </si>
  <si>
    <t>TOTAL   20.01.05</t>
  </si>
  <si>
    <t xml:space="preserve">Servicii poștale TVA 0%(trimiteri de toate categ., internă și internațională - simple, recomandate și cu confirmare de primire, etc), alte servicii poștale, căsuță poștală, etc., corespondență) – trimiterile simple și recomandate  </t>
  </si>
  <si>
    <t>64110000-0 64115000-5</t>
  </si>
  <si>
    <t>TAXE POȘTALE AFERENTE MANDATELOR INDEMNIZAȚIILOR PERSOANELOR CU HANDICAP</t>
  </si>
  <si>
    <t>64110000-0</t>
  </si>
  <si>
    <t>CONTRACT ATRIBUIT ÎN 2012</t>
  </si>
  <si>
    <t xml:space="preserve"> Telefonie fixă/ mobilă, telverde, internet, cablu</t>
  </si>
  <si>
    <t xml:space="preserve">64210000-8 64212000-5 </t>
  </si>
  <si>
    <t>20.01.09</t>
  </si>
  <si>
    <r>
      <rPr>
        <b/>
        <sz val="10"/>
        <color indexed="64"/>
        <rFont val="Times New Roman"/>
        <family val="1"/>
        <charset val="238"/>
      </rPr>
      <t xml:space="preserve">ALTE MATERIALE CU CARACTER FUNCŢIONAL </t>
    </r>
    <r>
      <rPr>
        <b/>
        <sz val="11"/>
        <color indexed="64"/>
        <rFont val="Times New Roman"/>
        <family val="1"/>
        <charset val="238"/>
      </rPr>
      <t>(Adeverinta  medicală model MS cod 18.1.1, Bilet de trimitere simplu, registru de consultații A4, registru de evidență specială a bolnavilor A4, registru de vaccinări, aviz epidemiologic/ dovada de vaccinare, fișa medicală pt. adulți/copii, fișa de tratament A5, registre de consultații, alte fișe medicale, alte tipuri de formulare și registre, etc)</t>
    </r>
  </si>
  <si>
    <t xml:space="preserve">22800000-8 22810000-1 22900000-9 </t>
  </si>
  <si>
    <t>ALTE MATERIALE ŞI SERVICII CU CARACTER FUNCŢIONAL(săpun lichid cu pompiţă 500ml, hârtie igienică, pastă de dinţi, periuţă de dinţi, cremă de ras, şampon, scutece pt adulţi, etc)</t>
  </si>
  <si>
    <t>33751000-9 33711900-6 33711610-6</t>
  </si>
  <si>
    <t>Formulare speciale,   chitanţiere, foi de parcurs, cartoteci, FAZ, registru CFP, etc</t>
  </si>
  <si>
    <t>22440000-6 22814000-9</t>
  </si>
  <si>
    <t>Formulare tipărite  solicitate de serviciile DAS, cărți de vizite, pliante,afișe, fluturași, broșuri,cataloage, etc</t>
  </si>
  <si>
    <t>22458000-5 22462000-6</t>
  </si>
  <si>
    <t>TOTAL  20.01.09</t>
  </si>
  <si>
    <t>ALTE MATERIALE</t>
  </si>
  <si>
    <t>20.01.30</t>
  </si>
  <si>
    <t>18141000-9 33735100-2</t>
  </si>
  <si>
    <t>Hârtie igienică, săpun lichid, mături toate tipurile, şerveţele de hârtie, baterii, pahare unică folosință, perie WC,  alcooltest, mușama, kit truse sanitare, etc</t>
  </si>
  <si>
    <t>18812200-6 18813200-3</t>
  </si>
  <si>
    <t>Cartuşe pentru imprimante, multifuncționale, copiator,cartușe cu toner pentru fax, filme pentru fax</t>
  </si>
  <si>
    <t>30125100-2</t>
  </si>
  <si>
    <t>19</t>
  </si>
  <si>
    <t xml:space="preserve"> ALTE MATERIALE (pt întreținere și înlocuire de ex.:bec, neon, furtun, întrerupător, prize, materiale instalatii, vopsele, pensule, lavabile, chituri, glet, profile, capace WC, sisteme de prindere, dibluri, holșurub, șurub, vas WC, capace, racorduri WC, țevi de diferite mărimi de cupru, PPR, galvanizate, negre, filtre, dedurizare, nipluri, grătar, trafalet, lavoare, garnituri, robineți de toate tipurile, silicon sanitar, silicon universal, cornier, cuie, bride, ștecher, triplu ștecher, starter, prelungitor, racorduri, chei, confecționare chei, etc)</t>
  </si>
  <si>
    <t>31224100-3 44411100-5 31224810-3 31224100-3 44111400-5 44531000-0 44163100-1</t>
  </si>
  <si>
    <t xml:space="preserve">TOTAL 1 </t>
  </si>
  <si>
    <t>20</t>
  </si>
  <si>
    <t>Servicii privind publicarea de anunțuri, anunţuri MO, ziar, etc</t>
  </si>
  <si>
    <t>79341000-7</t>
  </si>
  <si>
    <t>21</t>
  </si>
  <si>
    <t>Servicii și demersuri privind obținerea de autorizații, taxe aferente, avize, notificări, taxe de timbru, taxe timbru fiscal, taxe CNCIR, taxe alte autorizații, etc  pt DAS - sediul central și sediile secundare</t>
  </si>
  <si>
    <t>75100000-7 71631000-0</t>
  </si>
  <si>
    <t>22</t>
  </si>
  <si>
    <t>Abonamente acces și conectare la legislație – Legis, Legis Plus,SA actualizare, etc</t>
  </si>
  <si>
    <t>72540000-2</t>
  </si>
  <si>
    <t>23</t>
  </si>
  <si>
    <t>72700000-7</t>
  </si>
  <si>
    <t>24</t>
  </si>
  <si>
    <t>Mentenanţă, schimb, mat, echipam, dispoz şi accesorii calc+ imprim, reparații, materiale specifice, consumabile, copiatoare reparații, mentenanță, materiale specifice, consumabile, întreținere, alte echipamente</t>
  </si>
  <si>
    <t>50320000-4 50323000-5 30237000-9 50313100-3 50313200-4 30125000-0</t>
  </si>
  <si>
    <t>25</t>
  </si>
  <si>
    <t>72540000-2 72611000-6</t>
  </si>
  <si>
    <t>26</t>
  </si>
  <si>
    <t xml:space="preserve">Mentenanță, verificare, reparații accidentale, materiale specifice, întreținere, administrare, sistem antiefracție, sistemele de detecție la incendiu, sistemele de paratrăznet, PRAM, etc, verificare prize la pământ,  etc, verificare instalaţii de joasă şi medie tensiune    </t>
  </si>
  <si>
    <t>50610000-4 35121300-1</t>
  </si>
  <si>
    <t>27</t>
  </si>
  <si>
    <t>Casco, RCA, etc, Asigurari, TVA 0%</t>
  </si>
  <si>
    <t>66514110-0 66516100-1</t>
  </si>
  <si>
    <t>28</t>
  </si>
  <si>
    <t>ITP, reparații, verificare, piese de schimb întreținere, taxe auto, revizii, rovignete, materiale auto, materiale pt iarnă auto, acumulatori auto generatoare, alte taxe, taxe RAR, taxe înmatriculare, taxe ANAF, etc</t>
  </si>
  <si>
    <t>71631200-2 75100000-7 50116500-6 34300000-0</t>
  </si>
  <si>
    <t>29</t>
  </si>
  <si>
    <t>50750000-7</t>
  </si>
  <si>
    <t>30</t>
  </si>
  <si>
    <t>Monitorizare, verificare,  verificare instalatii de gaz, materiale specifice întreținere, reparații accidentale,pt. centrale termice pe gaz și electrice, panouri solare, mentenanță, alte taxe</t>
  </si>
  <si>
    <t>45259300-0 42124000-4 45261920-9</t>
  </si>
  <si>
    <t>31</t>
  </si>
  <si>
    <t>Servicii RSVTI</t>
  </si>
  <si>
    <t>50750000-0 45259300-0</t>
  </si>
  <si>
    <t>32</t>
  </si>
  <si>
    <t>Transport elim deşeuri (medicale, periculoase, etc) biologice şi materiale aferente</t>
  </si>
  <si>
    <t>90524400-0</t>
  </si>
  <si>
    <t>33</t>
  </si>
  <si>
    <t>Reparații aparatură medicală, mentenanță, materiale specifice întreținere, etc</t>
  </si>
  <si>
    <t>50421000-2</t>
  </si>
  <si>
    <t>34</t>
  </si>
  <si>
    <t>Verificare stingătoare și alte conexe</t>
  </si>
  <si>
    <t>50413200-5</t>
  </si>
  <si>
    <t>35</t>
  </si>
  <si>
    <t>Reparații,   materiale specifice întreținere, aparatură electrică, electrocasnică, de bucătărie, spălătorie, etc, alte aparaturi și instalații, etc</t>
  </si>
  <si>
    <t>50883000-8 50532000-3</t>
  </si>
  <si>
    <t>36</t>
  </si>
  <si>
    <t>Verificare metrologică și alte conexe</t>
  </si>
  <si>
    <t>50433000-9</t>
  </si>
  <si>
    <t>37</t>
  </si>
  <si>
    <t>Servicii de reparații și întreținere - hidranţi, materiale aferente, hidranți int și ext, etc</t>
  </si>
  <si>
    <t>38</t>
  </si>
  <si>
    <t>Servicii funerare cu materiale aferente</t>
  </si>
  <si>
    <t>98371000-4</t>
  </si>
  <si>
    <t>39</t>
  </si>
  <si>
    <t>Servicii certificate digitale</t>
  </si>
  <si>
    <t>79132100-9</t>
  </si>
  <si>
    <t>40</t>
  </si>
  <si>
    <t>Servicii întreținere bazin</t>
  </si>
  <si>
    <t>50000000-5</t>
  </si>
  <si>
    <t>41</t>
  </si>
  <si>
    <t>ALTE BUNURI ȘI SERVICII</t>
  </si>
  <si>
    <t>TOTAL 2</t>
  </si>
  <si>
    <t>TOTAL 20.01.30</t>
  </si>
  <si>
    <t>20.02</t>
  </si>
  <si>
    <t xml:space="preserve">Reparații curente, reparatii canalizare, ape pluviale cu mate-riale aferente, repara-ţii de necesitate, materiale aferente, reparaţii acoperiş, diverse reparații, alte reparații curente, igienizări, zugrăveli la obiective      </t>
  </si>
  <si>
    <t>TOTAL RD.20.02</t>
  </si>
  <si>
    <t>20.04.01</t>
  </si>
  <si>
    <t>MEDICAMENTE  (TVA 9%)</t>
  </si>
  <si>
    <t>33690000-3</t>
  </si>
  <si>
    <t>TOTAL 20.04.01</t>
  </si>
  <si>
    <t>20.04.02</t>
  </si>
  <si>
    <t xml:space="preserve">33770000-8 33141420-0 33140000-3 </t>
  </si>
  <si>
    <t>33131000-7 33141800-8</t>
  </si>
  <si>
    <t>18143000-3</t>
  </si>
  <si>
    <t>20.04.04</t>
  </si>
  <si>
    <t>Dezinfectanţi SAMUI</t>
  </si>
  <si>
    <t>24455000-8 33741300-9</t>
  </si>
  <si>
    <t>TOTAL  20.04.04</t>
  </si>
  <si>
    <t>20.05.01</t>
  </si>
  <si>
    <t>Uniforme și echipament</t>
  </si>
  <si>
    <t>18100000-0</t>
  </si>
  <si>
    <t>TOTAL 20.05.01</t>
  </si>
  <si>
    <t>20.05.03</t>
  </si>
  <si>
    <t>Lenjerii, accesorii pat</t>
  </si>
  <si>
    <t>39512000-4</t>
  </si>
  <si>
    <t>TOTAL 20.05.03</t>
  </si>
  <si>
    <t>20.05.30</t>
  </si>
  <si>
    <t>Alte obiecte inventar SAMUI</t>
  </si>
  <si>
    <t>33192000-2</t>
  </si>
  <si>
    <t>TOTAL RD.20.05.30</t>
  </si>
  <si>
    <t>DEPLASĂRI</t>
  </si>
  <si>
    <t>20.06.01</t>
  </si>
  <si>
    <t>DEPLASĂRI INTERNE</t>
  </si>
  <si>
    <t>60130000-8 60210000-3</t>
  </si>
  <si>
    <t>TOTAL 20.06.01</t>
  </si>
  <si>
    <t>Cărți, publicații (TVA 5%)</t>
  </si>
  <si>
    <t xml:space="preserve">22110000-4 </t>
  </si>
  <si>
    <t>20.13</t>
  </si>
  <si>
    <t xml:space="preserve">PREGĂTIRE PROFESIONALĂ </t>
  </si>
  <si>
    <t>80570000-0</t>
  </si>
  <si>
    <t>20.14</t>
  </si>
  <si>
    <t xml:space="preserve">PRESTAȚII  MEDICALE </t>
  </si>
  <si>
    <t>85140000-2</t>
  </si>
  <si>
    <t xml:space="preserve">ALTE SERVICII           20.30.30 </t>
  </si>
  <si>
    <t>Servicii de super-vizare externă</t>
  </si>
  <si>
    <t>Servicii juridice</t>
  </si>
  <si>
    <t>79100000-5</t>
  </si>
  <si>
    <t>Servicii notariale</t>
  </si>
  <si>
    <t>72260000-5</t>
  </si>
  <si>
    <t>79100000-5 85121270-6</t>
  </si>
  <si>
    <t>Servicii (taxe) de expertiză medicală</t>
  </si>
  <si>
    <t>Servicii curățenie</t>
  </si>
  <si>
    <t>90910000-9</t>
  </si>
  <si>
    <t>Alte servicii (întreținere și reparații)</t>
  </si>
  <si>
    <t>50532000-3</t>
  </si>
  <si>
    <t>Servicii manipulare mobilier, obiecte mari, pachete, etc</t>
  </si>
  <si>
    <t>63110000-3</t>
  </si>
  <si>
    <t>TOTAL 20.30.30</t>
  </si>
  <si>
    <t>TOTAL   RD 20</t>
  </si>
  <si>
    <t>INVESTIȚII</t>
  </si>
  <si>
    <t>BUGET   LOCAL</t>
  </si>
  <si>
    <t>71356100-9</t>
  </si>
  <si>
    <t xml:space="preserve">Comisioane, taxe, cote legale, costul creditului Centrul de Asistență Comunitară str.Dobrogea nr.58 </t>
  </si>
  <si>
    <t>Verific.tehnică  Proiect tehnic și DE  Cantina Socială str.Panselelor nr.23</t>
  </si>
  <si>
    <t>Ridicare topo cu viza OCPI Cantina sociala str.Panselelor nr.23</t>
  </si>
  <si>
    <t>45314320-0</t>
  </si>
  <si>
    <t>TOTAL 71.01.01</t>
  </si>
  <si>
    <t>71.01.02</t>
  </si>
  <si>
    <t>Instalație filtroventilație pt adăposturi de protecție civilă</t>
  </si>
  <si>
    <t>45331210-1</t>
  </si>
  <si>
    <t>33192410-9</t>
  </si>
  <si>
    <t>TOTAL 71.01.02</t>
  </si>
  <si>
    <t>IMOBILIZĂRI NECORPORALE</t>
  </si>
  <si>
    <t>71.01.30</t>
  </si>
  <si>
    <t>48760000-3</t>
  </si>
  <si>
    <t>Licențe office, sistem de operare</t>
  </si>
  <si>
    <t>48620000-0</t>
  </si>
  <si>
    <t>TOTAL 71.01.30</t>
  </si>
  <si>
    <t>Produse, Servicii de la Unități Protejate</t>
  </si>
  <si>
    <t>33711990-6 33761000-2</t>
  </si>
  <si>
    <t>Total 59.40</t>
  </si>
  <si>
    <t xml:space="preserve">Materiale sanitare </t>
  </si>
  <si>
    <t xml:space="preserve">   Șef Serviciu Contabilitate, Financiar, Buget</t>
  </si>
  <si>
    <t>Roxana Puchianu</t>
  </si>
  <si>
    <t xml:space="preserve">     Elaborat</t>
  </si>
  <si>
    <t>Dispozitiv medical tip macara pentru ridicarea/mobilizarea beneficiarilor dependenți</t>
  </si>
  <si>
    <t>Poartă acces metalică cu sistem de acces automatizat str.Gladiolelor nr.4</t>
  </si>
  <si>
    <t>Mănuși menaj, ochelari de protecție, mănuși rezistente la uzură, etc</t>
  </si>
  <si>
    <t>MARTIE 2024</t>
  </si>
  <si>
    <t>MARTIE  2024</t>
  </si>
  <si>
    <t>APRILIE    2024</t>
  </si>
  <si>
    <t>MAI 2024</t>
  </si>
  <si>
    <t>IUNIE 2024</t>
  </si>
  <si>
    <t>APRILIE 2024</t>
  </si>
  <si>
    <t>NOI  2024</t>
  </si>
  <si>
    <t>IAN 2024</t>
  </si>
  <si>
    <t>NOI 2024</t>
  </si>
  <si>
    <t>MAI  2024</t>
  </si>
  <si>
    <t>MARTIE   2024</t>
  </si>
  <si>
    <t>IULIE 2024</t>
  </si>
  <si>
    <t>APRILIE  2024</t>
  </si>
  <si>
    <t>IUNIE  2024</t>
  </si>
  <si>
    <t>Materiale sanitare - materiale stomatologice</t>
  </si>
  <si>
    <t>Materiale sanitare - echipamente de protecție</t>
  </si>
  <si>
    <t>PROGRAMUL ANUAL AL ACHIZIŢIILOR PUBLICE  PE ANUL 2024</t>
  </si>
  <si>
    <t xml:space="preserve">  APA, CANALIZARE  </t>
  </si>
  <si>
    <t>Servicii de verificare, monitorizare lift, reparații, materiale specifice întreținere și platformă dizabilități CPV</t>
  </si>
  <si>
    <t>Servicii desfumare (trape)</t>
  </si>
  <si>
    <t>Servicii de citire index str.Zizinului nr.144</t>
  </si>
  <si>
    <t>50610000-4</t>
  </si>
  <si>
    <t xml:space="preserve">Alte obiecte inventar DAS </t>
  </si>
  <si>
    <t>30141200-1 30232110-8 32324000-0</t>
  </si>
  <si>
    <t>Servicii de expertiză și verificări tehnice cu caracter tehnic în vederea stabilirii duratei de viață remanente (lifturi sedii DAS, durată de viață depășită)</t>
  </si>
  <si>
    <t>Organizare de șantier Centrul de Asistență Comunitară str. Dobrogea nr.58           Contract de lucrări</t>
  </si>
  <si>
    <t xml:space="preserve">Cheltuieli pentru informare și publicitate  Centrul de Asistență Comunitară str.Dobrogea nr.58 </t>
  </si>
  <si>
    <t xml:space="preserve">Cheltuieli diverse și neprevăzute Centrul de Asistență Comunitară str.Dobrogea nr.58 </t>
  </si>
  <si>
    <t xml:space="preserve">Asistență tehnică Centrul de Asistență Comunitară str.Dobrogea nr.58 </t>
  </si>
  <si>
    <t xml:space="preserve">Verificare tehnică de calitate a proiectului tehnic str. Zizinului nr.126C </t>
  </si>
  <si>
    <t>Branșamente separare utilități imobile situate în str.Panselelor nr.23</t>
  </si>
  <si>
    <t>Sistem control acces conform Proiect Securitate avizat IPJ - module str.Carierei nr.139A</t>
  </si>
  <si>
    <t>PT și detalii de execuție Cantina Socială str.Panselelor nr.23 contract nr.6/19888/ 21.02.2023</t>
  </si>
  <si>
    <t>PT și detalii de execuție str.Zizinului nr.126C Bloc de locuințe sociale contract nr.89/88484/ 09.08.2023</t>
  </si>
  <si>
    <t>Reabilitare grup 2 containere - 8 module str.Carierei nr.139A contract nr.103/102492/19.09.2023</t>
  </si>
  <si>
    <t>Unit dentar și accesorii conexe</t>
  </si>
  <si>
    <t>Videoproiector CPV</t>
  </si>
  <si>
    <t>Supraveghere video str.Zizinului nr.126C</t>
  </si>
  <si>
    <t>Supraveghere video str.Zizinului nr.144</t>
  </si>
  <si>
    <t>Supraveghere video str.Panselelor nr.23</t>
  </si>
  <si>
    <t>Supraveghere video Gladiolelor nr.4</t>
  </si>
  <si>
    <t>Mașină de spălat profesională spălătorie CPV</t>
  </si>
  <si>
    <t>Licență antivirus 3 ani (20 buc)</t>
  </si>
  <si>
    <t>Ladă frigorifică - capac.360 l bloc alimentar CPV</t>
  </si>
  <si>
    <t>71356200-0</t>
  </si>
  <si>
    <t>35121000-8</t>
  </si>
  <si>
    <t>39711120-6</t>
  </si>
  <si>
    <t>39713200-5</t>
  </si>
  <si>
    <t>33192600-8</t>
  </si>
  <si>
    <t>Contract atribuit în anul 2020</t>
  </si>
  <si>
    <t>OCT 2024</t>
  </si>
  <si>
    <t>AUGUST 2024</t>
  </si>
  <si>
    <t>FEB 2024</t>
  </si>
  <si>
    <t>DEC 2024</t>
  </si>
  <si>
    <t>44221310-1 </t>
  </si>
  <si>
    <t>Contract atribuit în 2023</t>
  </si>
  <si>
    <t>42</t>
  </si>
  <si>
    <t>43</t>
  </si>
  <si>
    <t xml:space="preserve">                                      DIRECTOR GENERAL ADJUNCT</t>
  </si>
  <si>
    <t xml:space="preserve">             Ordonator de credite</t>
  </si>
  <si>
    <t>Servicii infirmiere și îngrijitori                 Contract de servicii</t>
  </si>
  <si>
    <t>TOTAL 20.04.02</t>
  </si>
  <si>
    <t>Servicii de îngrijire persoane cu dizabilități   Contract de servicii</t>
  </si>
  <si>
    <t>PROCEDURĂ PROPRIE</t>
  </si>
  <si>
    <t>Servicii de teleasistență   Contract de servicii</t>
  </si>
  <si>
    <t>Servicii administrare reţele și servicii informatice, servicii administrare, mentenanță, acces program DAS, materiale aferente, etc.</t>
  </si>
  <si>
    <t>Servicii audit extern PNRR Sf.Nicolae</t>
  </si>
  <si>
    <t>79212100-4 </t>
  </si>
  <si>
    <t>85320000-8 85311200-4</t>
  </si>
  <si>
    <t>85141200-1</t>
  </si>
  <si>
    <t>Servicii nutriționist   Contract de servicii</t>
  </si>
  <si>
    <t>TOTAL RD.20.01.08</t>
  </si>
  <si>
    <t>75200000-8</t>
  </si>
  <si>
    <t>Alte servicii</t>
  </si>
  <si>
    <t xml:space="preserve">Avizat </t>
  </si>
  <si>
    <t>Director General Adjunct</t>
  </si>
  <si>
    <t>Avizat</t>
  </si>
  <si>
    <t>Contract atribuit în anul 2023</t>
  </si>
  <si>
    <t>Documentație avizare ISU sediu Gladiolelor nr. 4</t>
  </si>
  <si>
    <t>45311100-1 45232150-8</t>
  </si>
  <si>
    <t>FEB  2024</t>
  </si>
  <si>
    <t xml:space="preserve">  DAS </t>
  </si>
  <si>
    <t>SAMUI</t>
  </si>
  <si>
    <t>VALOARE DAS</t>
  </si>
  <si>
    <t>Dezinfectanţi pardoseli, suprafețe mobilier, mâini, aparatură medicală, instrumentar medical</t>
  </si>
  <si>
    <t>Asist şi modif programe de salarii, upgrade, transferări date și alte programe, CID/ConectX, contab., upgrade, transfer date și alte programe SICO - FOREXEBUG, programări online, program evidență beneficiari beneficii sociale</t>
  </si>
  <si>
    <t xml:space="preserve">  DAS  </t>
  </si>
  <si>
    <t xml:space="preserve">                   Elaborat</t>
  </si>
  <si>
    <t xml:space="preserve">                                   Vizat</t>
  </si>
  <si>
    <t xml:space="preserve">                                             Ordonator de credite</t>
  </si>
  <si>
    <t xml:space="preserve">Servicii asistență juridică, psihologică pentru victimele violenței domestice și agresori </t>
  </si>
  <si>
    <t>Servicii de auditare a sistemului de management al calității</t>
  </si>
  <si>
    <t xml:space="preserve">  Șef Serviciu Contabilitate, Financiar, Buget</t>
  </si>
  <si>
    <t>Servicii de expertizare tehnică Cantina socială str.Panselelor nr.23</t>
  </si>
  <si>
    <t>75251110-4 </t>
  </si>
  <si>
    <t>Serviciul Achiziții Publice, Aprovizionare (ind.dos.II.E)</t>
  </si>
  <si>
    <t>SEPT 2024</t>
  </si>
  <si>
    <t>AUGUST  2024</t>
  </si>
  <si>
    <t>Șef Serviciu</t>
  </si>
  <si>
    <t>P  DIRECTOR GENERAL</t>
  </si>
  <si>
    <t xml:space="preserve">    P   DIRECTOR GENERAL</t>
  </si>
  <si>
    <t>servicii Situații de Urgență  (Întocmirea   documentației   privind   organizarea   activității   în domeniul SU, Monitorizare și consultanță privind realizarea obligațiilor angajatorilor pe linie de situații de urgență)</t>
  </si>
  <si>
    <t>SEPT  2024</t>
  </si>
  <si>
    <t>CENTRUL DE ZI  SF. NICOLAE</t>
  </si>
  <si>
    <t>CENTRUL SERVICII REZIDENȚIALE   PENTRU PERSOANE VÂRSTNICE</t>
  </si>
  <si>
    <t>PROTECȚIA FAMILIEI ȘI    COPILULUI</t>
  </si>
  <si>
    <t>71520000-9</t>
  </si>
  <si>
    <t xml:space="preserve">Dirigenție de șantier Centrul de Asistență Comunitară str.Dobrogea nr.58 </t>
  </si>
  <si>
    <t>CENTRUL DE ZI     SF. NICOLAE</t>
  </si>
  <si>
    <t>98342000-2</t>
  </si>
  <si>
    <t>Servicii privind mediul de lucru</t>
  </si>
  <si>
    <t>Nr.51/102628/(R8362)3420 din 04.09.2024</t>
  </si>
</sst>
</file>

<file path=xl/styles.xml><?xml version="1.0" encoding="utf-8"?>
<styleSheet xmlns="http://schemas.openxmlformats.org/spreadsheetml/2006/main" xmlns:mc="http://schemas.openxmlformats.org/markup-compatibility/2006" xmlns:x14ac="http://schemas.microsoft.com/office/spreadsheetml/2009/9/ac" mc:Ignorable="x14ac">
  <fonts count="28" x14ac:knownFonts="1">
    <font>
      <sz val="10"/>
      <color theme="1"/>
      <name val="Arial"/>
    </font>
    <font>
      <sz val="11.5"/>
      <color indexed="64"/>
      <name val="Times New Roman"/>
      <family val="1"/>
      <charset val="238"/>
    </font>
    <font>
      <b/>
      <sz val="11.5"/>
      <color indexed="64"/>
      <name val="Times New Roman"/>
      <family val="1"/>
      <charset val="238"/>
    </font>
    <font>
      <sz val="14"/>
      <color indexed="64"/>
      <name val="Times New Roman"/>
      <family val="1"/>
      <charset val="238"/>
    </font>
    <font>
      <b/>
      <sz val="14"/>
      <color indexed="64"/>
      <name val="Times New Roman"/>
      <family val="1"/>
      <charset val="238"/>
    </font>
    <font>
      <b/>
      <sz val="16"/>
      <color indexed="64"/>
      <name val="Times New Roman"/>
      <family val="1"/>
      <charset val="238"/>
    </font>
    <font>
      <b/>
      <sz val="12"/>
      <color indexed="64"/>
      <name val="Times New Roman"/>
      <family val="1"/>
      <charset val="238"/>
    </font>
    <font>
      <b/>
      <sz val="11"/>
      <color indexed="64"/>
      <name val="Times New Roman"/>
      <family val="1"/>
      <charset val="238"/>
    </font>
    <font>
      <b/>
      <sz val="12"/>
      <name val="Times New Roman"/>
      <family val="1"/>
      <charset val="238"/>
    </font>
    <font>
      <sz val="11.5"/>
      <color rgb="FFFF3333"/>
      <name val="Times New Roman"/>
      <family val="1"/>
      <charset val="238"/>
    </font>
    <font>
      <b/>
      <sz val="12"/>
      <color rgb="FFFF3333"/>
      <name val="Times New Roman"/>
      <family val="1"/>
      <charset val="238"/>
    </font>
    <font>
      <b/>
      <sz val="11.5"/>
      <color rgb="FFFF3333"/>
      <name val="Times New Roman"/>
      <family val="1"/>
      <charset val="238"/>
    </font>
    <font>
      <sz val="12"/>
      <color indexed="64"/>
      <name val="Times New Roman"/>
      <family val="1"/>
      <charset val="238"/>
    </font>
    <font>
      <sz val="12"/>
      <name val="Times New Roman"/>
      <family val="1"/>
      <charset val="238"/>
    </font>
    <font>
      <b/>
      <sz val="11.5"/>
      <name val="Times New Roman"/>
      <family val="1"/>
      <charset val="238"/>
    </font>
    <font>
      <b/>
      <sz val="10"/>
      <color indexed="64"/>
      <name val="Times New Roman"/>
      <family val="1"/>
      <charset val="238"/>
    </font>
    <font>
      <b/>
      <sz val="10"/>
      <name val="Times New Roman"/>
      <family val="1"/>
      <charset val="238"/>
    </font>
    <font>
      <b/>
      <sz val="11"/>
      <name val="Times New Roman"/>
      <family val="1"/>
      <charset val="238"/>
    </font>
    <font>
      <b/>
      <sz val="11"/>
      <name val="Times New Roman"/>
      <family val="1"/>
      <charset val="238"/>
    </font>
    <font>
      <sz val="12"/>
      <color rgb="FFFF3333"/>
      <name val="Times New Roman"/>
      <family val="1"/>
      <charset val="238"/>
    </font>
    <font>
      <b/>
      <sz val="10"/>
      <color indexed="2"/>
      <name val="Times New Roman"/>
      <family val="1"/>
      <charset val="238"/>
    </font>
    <font>
      <b/>
      <sz val="12"/>
      <name val="Times New Roman"/>
      <family val="1"/>
      <charset val="238"/>
    </font>
    <font>
      <b/>
      <sz val="12"/>
      <color indexed="64"/>
      <name val="Times New Roman"/>
      <family val="1"/>
      <charset val="238"/>
    </font>
    <font>
      <sz val="10"/>
      <color theme="1"/>
      <name val="Arial"/>
      <family val="2"/>
      <charset val="238"/>
    </font>
    <font>
      <sz val="10"/>
      <name val="Arial"/>
      <family val="2"/>
      <charset val="238"/>
    </font>
    <font>
      <b/>
      <sz val="11"/>
      <color theme="1"/>
      <name val="Times New Roman"/>
      <family val="1"/>
      <charset val="238"/>
    </font>
    <font>
      <b/>
      <sz val="11.5"/>
      <color theme="1"/>
      <name val="Times New Roman"/>
      <family val="1"/>
      <charset val="238"/>
    </font>
    <font>
      <sz val="11"/>
      <color indexed="64"/>
      <name val="Times New Roman"/>
      <family val="1"/>
      <charset val="238"/>
    </font>
  </fonts>
  <fills count="4">
    <fill>
      <patternFill patternType="none"/>
    </fill>
    <fill>
      <patternFill patternType="gray125"/>
    </fill>
    <fill>
      <patternFill patternType="solid">
        <fgColor indexed="65"/>
        <bgColor indexed="26"/>
      </patternFill>
    </fill>
    <fill>
      <patternFill patternType="solid">
        <fgColor theme="0"/>
        <bgColor indexed="64"/>
      </patternFill>
    </fill>
  </fills>
  <borders count="45">
    <border>
      <left/>
      <right/>
      <top/>
      <bottom/>
      <diagonal/>
    </border>
    <border>
      <left style="medium">
        <color auto="1"/>
      </left>
      <right/>
      <top/>
      <bottom/>
      <diagonal/>
    </border>
    <border>
      <left/>
      <right style="medium">
        <color auto="1"/>
      </right>
      <top/>
      <bottom/>
      <diagonal/>
    </border>
    <border>
      <left style="medium">
        <color auto="1"/>
      </left>
      <right/>
      <top style="medium">
        <color auto="1"/>
      </top>
      <bottom style="medium">
        <color auto="1"/>
      </bottom>
      <diagonal/>
    </border>
    <border>
      <left style="medium">
        <color auto="1"/>
      </left>
      <right style="medium">
        <color auto="1"/>
      </right>
      <top style="medium">
        <color auto="1"/>
      </top>
      <bottom style="medium">
        <color auto="1"/>
      </bottom>
      <diagonal/>
    </border>
    <border>
      <left/>
      <right style="medium">
        <color auto="1"/>
      </right>
      <top style="medium">
        <color auto="1"/>
      </top>
      <bottom style="medium">
        <color auto="1"/>
      </bottom>
      <diagonal/>
    </border>
    <border>
      <left/>
      <right style="medium">
        <color auto="1"/>
      </right>
      <top style="medium">
        <color auto="1"/>
      </top>
      <bottom/>
      <diagonal/>
    </border>
    <border>
      <left style="medium">
        <color auto="1"/>
      </left>
      <right style="medium">
        <color auto="1"/>
      </right>
      <top style="medium">
        <color auto="1"/>
      </top>
      <bottom/>
      <diagonal/>
    </border>
    <border>
      <left style="medium">
        <color auto="1"/>
      </left>
      <right style="medium">
        <color auto="1"/>
      </right>
      <top style="medium">
        <color auto="1"/>
      </top>
      <bottom style="medium">
        <color rgb="FF1F1C1B"/>
      </bottom>
      <diagonal/>
    </border>
    <border>
      <left style="medium">
        <color auto="1"/>
      </left>
      <right/>
      <top style="medium">
        <color auto="1"/>
      </top>
      <bottom style="medium">
        <color rgb="FF1F1C1B"/>
      </bottom>
      <diagonal/>
    </border>
    <border>
      <left style="medium">
        <color auto="1"/>
      </left>
      <right style="medium">
        <color rgb="FF1F1C1B"/>
      </right>
      <top style="medium">
        <color auto="1"/>
      </top>
      <bottom/>
      <diagonal/>
    </border>
    <border>
      <left/>
      <right style="medium">
        <color rgb="FF1F1C1B"/>
      </right>
      <top style="medium">
        <color auto="1"/>
      </top>
      <bottom/>
      <diagonal/>
    </border>
    <border>
      <left style="medium">
        <color rgb="FF1F1C1B"/>
      </left>
      <right style="medium">
        <color rgb="FF1F1C1B"/>
      </right>
      <top style="medium">
        <color auto="1"/>
      </top>
      <bottom/>
      <diagonal/>
    </border>
    <border>
      <left/>
      <right/>
      <top style="medium">
        <color auto="1"/>
      </top>
      <bottom/>
      <diagonal/>
    </border>
    <border>
      <left style="medium">
        <color auto="1"/>
      </left>
      <right style="medium">
        <color rgb="FF1F1C1B"/>
      </right>
      <top style="medium">
        <color auto="1"/>
      </top>
      <bottom style="medium">
        <color rgb="FF1F1C1B"/>
      </bottom>
      <diagonal/>
    </border>
    <border>
      <left style="medium">
        <color rgb="FF1F1C1B"/>
      </left>
      <right style="medium">
        <color auto="1"/>
      </right>
      <top style="medium">
        <color auto="1"/>
      </top>
      <bottom/>
      <diagonal/>
    </border>
    <border>
      <left/>
      <right style="medium">
        <color auto="1"/>
      </right>
      <top style="medium">
        <color auto="1"/>
      </top>
      <bottom style="thin">
        <color auto="1"/>
      </bottom>
      <diagonal/>
    </border>
    <border>
      <left style="medium">
        <color auto="1"/>
      </left>
      <right style="medium">
        <color auto="1"/>
      </right>
      <top/>
      <bottom style="medium">
        <color auto="1"/>
      </bottom>
      <diagonal/>
    </border>
    <border>
      <left style="medium">
        <color auto="1"/>
      </left>
      <right style="medium">
        <color auto="1"/>
      </right>
      <top style="medium">
        <color rgb="FF1F1C1B"/>
      </top>
      <bottom/>
      <diagonal/>
    </border>
    <border>
      <left style="medium">
        <color auto="1"/>
      </left>
      <right style="thin">
        <color auto="1"/>
      </right>
      <top style="medium">
        <color rgb="FF1F1C1B"/>
      </top>
      <bottom/>
      <diagonal/>
    </border>
    <border>
      <left style="medium">
        <color auto="1"/>
      </left>
      <right/>
      <top style="medium">
        <color auto="1"/>
      </top>
      <bottom/>
      <diagonal/>
    </border>
    <border>
      <left style="medium">
        <color auto="1"/>
      </left>
      <right style="medium">
        <color rgb="FF1F1C1B"/>
      </right>
      <top style="medium">
        <color rgb="FF1F1C1B"/>
      </top>
      <bottom/>
      <diagonal/>
    </border>
    <border>
      <left style="medium">
        <color rgb="FF1F1C1B"/>
      </left>
      <right style="medium">
        <color auto="1"/>
      </right>
      <top/>
      <bottom style="medium">
        <color auto="1"/>
      </bottom>
      <diagonal/>
    </border>
    <border>
      <left/>
      <right style="medium">
        <color auto="1"/>
      </right>
      <top style="thin">
        <color auto="1"/>
      </top>
      <bottom style="medium">
        <color auto="1"/>
      </bottom>
      <diagonal/>
    </border>
    <border>
      <left/>
      <right style="medium">
        <color auto="1"/>
      </right>
      <top style="thin">
        <color auto="1"/>
      </top>
      <bottom/>
      <diagonal/>
    </border>
    <border>
      <left/>
      <right/>
      <top style="medium">
        <color auto="1"/>
      </top>
      <bottom style="medium">
        <color auto="1"/>
      </bottom>
      <diagonal/>
    </border>
    <border>
      <left/>
      <right style="thin">
        <color auto="1"/>
      </right>
      <top style="medium">
        <color auto="1"/>
      </top>
      <bottom/>
      <diagonal/>
    </border>
    <border>
      <left style="medium">
        <color auto="1"/>
      </left>
      <right style="medium">
        <color auto="1"/>
      </right>
      <top style="medium">
        <color auto="1"/>
      </top>
      <bottom style="thin">
        <color auto="1"/>
      </bottom>
      <diagonal/>
    </border>
    <border>
      <left style="medium">
        <color auto="1"/>
      </left>
      <right style="medium">
        <color auto="1"/>
      </right>
      <top/>
      <bottom/>
      <diagonal/>
    </border>
    <border>
      <left style="thin">
        <color auto="1"/>
      </left>
      <right style="medium">
        <color auto="1"/>
      </right>
      <top/>
      <bottom/>
      <diagonal/>
    </border>
    <border>
      <left style="medium">
        <color rgb="FF1F1C1B"/>
      </left>
      <right/>
      <top style="medium">
        <color auto="1"/>
      </top>
      <bottom style="medium">
        <color auto="1"/>
      </bottom>
      <diagonal/>
    </border>
    <border>
      <left/>
      <right style="medium">
        <color rgb="FF1F1C1B"/>
      </right>
      <top style="medium">
        <color auto="1"/>
      </top>
      <bottom style="medium">
        <color auto="1"/>
      </bottom>
      <diagonal/>
    </border>
    <border>
      <left style="medium">
        <color rgb="FF1F1C1B"/>
      </left>
      <right style="medium">
        <color auto="1"/>
      </right>
      <top style="medium">
        <color auto="1"/>
      </top>
      <bottom style="medium">
        <color auto="1"/>
      </bottom>
      <diagonal/>
    </border>
    <border>
      <left/>
      <right style="medium">
        <color auto="1"/>
      </right>
      <top/>
      <bottom style="medium">
        <color auto="1"/>
      </bottom>
      <diagonal/>
    </border>
    <border>
      <left/>
      <right/>
      <top/>
      <bottom style="medium">
        <color auto="1"/>
      </bottom>
      <diagonal/>
    </border>
    <border>
      <left style="medium">
        <color auto="1"/>
      </left>
      <right/>
      <top/>
      <bottom style="medium">
        <color auto="1"/>
      </bottom>
      <diagonal/>
    </border>
    <border>
      <left/>
      <right style="thin">
        <color rgb="FF1F1C1B"/>
      </right>
      <top style="medium">
        <color auto="1"/>
      </top>
      <bottom style="medium">
        <color auto="1"/>
      </bottom>
      <diagonal/>
    </border>
    <border>
      <left style="medium">
        <color rgb="FF1F1C1B"/>
      </left>
      <right style="thin">
        <color rgb="FF1F1C1B"/>
      </right>
      <top style="medium">
        <color auto="1"/>
      </top>
      <bottom style="medium">
        <color auto="1"/>
      </bottom>
      <diagonal/>
    </border>
    <border>
      <left style="medium">
        <color rgb="FF1F1C1B"/>
      </left>
      <right style="medium">
        <color rgb="FF1F1C1B"/>
      </right>
      <top/>
      <bottom/>
      <diagonal/>
    </border>
    <border>
      <left/>
      <right style="medium">
        <color rgb="FF1F1C1B"/>
      </right>
      <top/>
      <bottom/>
      <diagonal/>
    </border>
    <border>
      <left style="medium">
        <color rgb="FF1F1C1B"/>
      </left>
      <right/>
      <top/>
      <bottom/>
      <diagonal/>
    </border>
    <border>
      <left style="thin">
        <color auto="1"/>
      </left>
      <right style="thin">
        <color auto="1"/>
      </right>
      <top style="thin">
        <color auto="1"/>
      </top>
      <bottom style="thin">
        <color auto="1"/>
      </bottom>
      <diagonal/>
    </border>
    <border>
      <left style="medium">
        <color auto="1"/>
      </left>
      <right/>
      <top style="medium">
        <color auto="1"/>
      </top>
      <bottom style="thin">
        <color auto="1"/>
      </bottom>
      <diagonal/>
    </border>
    <border>
      <left style="thin">
        <color theme="1"/>
      </left>
      <right style="thin">
        <color theme="1"/>
      </right>
      <top style="thin">
        <color theme="1"/>
      </top>
      <bottom style="thin">
        <color theme="1"/>
      </bottom>
      <diagonal/>
    </border>
    <border>
      <left style="medium">
        <color indexed="64"/>
      </left>
      <right/>
      <top style="thin">
        <color auto="1"/>
      </top>
      <bottom/>
      <diagonal/>
    </border>
  </borders>
  <cellStyleXfs count="1">
    <xf numFmtId="0" fontId="0" fillId="0" borderId="0"/>
  </cellStyleXfs>
  <cellXfs count="414">
    <xf numFmtId="0" fontId="0" fillId="0" borderId="0" xfId="0"/>
    <xf numFmtId="0" fontId="1" fillId="0" borderId="0" xfId="0" applyFont="1" applyAlignment="1">
      <alignment horizontal="center" vertical="center"/>
    </xf>
    <xf numFmtId="0" fontId="2" fillId="0" borderId="0" xfId="0" applyFont="1" applyAlignment="1">
      <alignment horizontal="center" vertical="center"/>
    </xf>
    <xf numFmtId="0" fontId="1" fillId="0" borderId="0" xfId="0" applyFont="1" applyAlignment="1">
      <alignment vertical="center" wrapText="1"/>
    </xf>
    <xf numFmtId="0" fontId="2" fillId="0" borderId="0" xfId="0" applyFont="1" applyAlignment="1">
      <alignment horizontal="center" vertical="center" wrapText="1"/>
    </xf>
    <xf numFmtId="0" fontId="2" fillId="0" borderId="1" xfId="0" applyFont="1" applyBorder="1" applyAlignment="1">
      <alignment horizontal="right" vertical="center"/>
    </xf>
    <xf numFmtId="0" fontId="2" fillId="0" borderId="0" xfId="0" applyFont="1" applyAlignment="1">
      <alignment horizontal="right" vertical="center"/>
    </xf>
    <xf numFmtId="0" fontId="1" fillId="0" borderId="0" xfId="0" applyFont="1" applyAlignment="1">
      <alignment vertical="center"/>
    </xf>
    <xf numFmtId="0" fontId="3"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lignment horizontal="center" vertical="center" wrapText="1"/>
    </xf>
    <xf numFmtId="0" fontId="4" fillId="0" borderId="0" xfId="0" applyFont="1" applyAlignment="1">
      <alignment vertical="center"/>
    </xf>
    <xf numFmtId="0" fontId="2" fillId="0" borderId="0" xfId="0" applyFont="1" applyAlignment="1">
      <alignment vertical="center" wrapText="1"/>
    </xf>
    <xf numFmtId="0" fontId="2" fillId="0" borderId="0" xfId="0" applyFont="1" applyAlignment="1">
      <alignment vertical="center"/>
    </xf>
    <xf numFmtId="0" fontId="2" fillId="0" borderId="0" xfId="0" applyFont="1" applyAlignment="1">
      <alignment horizontal="left" vertical="center" wrapText="1"/>
    </xf>
    <xf numFmtId="0" fontId="4" fillId="0" borderId="0" xfId="0" applyFont="1" applyAlignment="1">
      <alignment horizontal="left" vertical="center"/>
    </xf>
    <xf numFmtId="0" fontId="3" fillId="0" borderId="0" xfId="0" applyFont="1" applyAlignment="1">
      <alignment vertical="center"/>
    </xf>
    <xf numFmtId="0" fontId="6" fillId="0" borderId="0" xfId="0" applyFont="1" applyAlignment="1">
      <alignment horizontal="left" vertical="center"/>
    </xf>
    <xf numFmtId="0" fontId="2" fillId="0" borderId="0" xfId="0" applyFont="1" applyAlignment="1">
      <alignment horizontal="left" vertical="center"/>
    </xf>
    <xf numFmtId="0" fontId="4" fillId="0" borderId="3" xfId="0" applyFont="1" applyBorder="1" applyAlignment="1">
      <alignment horizontal="center" vertical="center" wrapText="1"/>
    </xf>
    <xf numFmtId="0" fontId="4" fillId="0" borderId="4" xfId="0" applyFont="1" applyBorder="1" applyAlignment="1">
      <alignment vertical="center"/>
    </xf>
    <xf numFmtId="0" fontId="7" fillId="0" borderId="5" xfId="0" applyFont="1" applyBorder="1" applyAlignment="1">
      <alignment vertical="center" wrapText="1"/>
    </xf>
    <xf numFmtId="0" fontId="4" fillId="0" borderId="5" xfId="0" applyFont="1" applyBorder="1" applyAlignment="1">
      <alignment vertical="center"/>
    </xf>
    <xf numFmtId="0" fontId="4" fillId="0" borderId="4" xfId="0" applyFont="1" applyBorder="1" applyAlignment="1">
      <alignment horizontal="center" vertical="center"/>
    </xf>
    <xf numFmtId="0" fontId="4" fillId="0" borderId="6"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wrapText="1"/>
    </xf>
    <xf numFmtId="49" fontId="2" fillId="0" borderId="0" xfId="0" applyNumberFormat="1" applyFont="1" applyAlignment="1">
      <alignment horizontal="center" vertical="center"/>
    </xf>
    <xf numFmtId="0" fontId="2" fillId="0" borderId="0" xfId="0" applyFont="1" applyAlignment="1">
      <alignment horizontal="center" vertical="center" textRotation="90" wrapText="1"/>
    </xf>
    <xf numFmtId="0" fontId="6" fillId="0" borderId="7"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textRotation="90" wrapText="1"/>
    </xf>
    <xf numFmtId="0" fontId="6" fillId="0" borderId="11" xfId="0" applyFont="1" applyBorder="1" applyAlignment="1">
      <alignment horizontal="center" vertical="center" textRotation="90" wrapText="1"/>
    </xf>
    <xf numFmtId="0" fontId="6" fillId="0" borderId="12" xfId="0" applyFont="1" applyBorder="1" applyAlignment="1">
      <alignment horizontal="center" vertical="center" textRotation="90" wrapText="1"/>
    </xf>
    <xf numFmtId="0" fontId="6" fillId="0" borderId="7" xfId="0" applyFont="1" applyBorder="1" applyAlignment="1">
      <alignment horizontal="center" vertical="center" textRotation="90" wrapText="1"/>
    </xf>
    <xf numFmtId="0" fontId="7" fillId="0" borderId="4" xfId="0" applyFont="1" applyBorder="1" applyAlignment="1">
      <alignment horizontal="center" vertical="center" textRotation="90" wrapText="1"/>
    </xf>
    <xf numFmtId="0" fontId="6" fillId="0" borderId="13" xfId="0" applyFont="1" applyBorder="1" applyAlignment="1">
      <alignment horizontal="center" vertical="center" textRotation="90" wrapText="1"/>
    </xf>
    <xf numFmtId="0" fontId="6" fillId="0" borderId="17" xfId="0" applyFont="1" applyBorder="1" applyAlignment="1">
      <alignment horizontal="center" vertical="center" wrapText="1"/>
    </xf>
    <xf numFmtId="0" fontId="6" fillId="0" borderId="19" xfId="0" applyFont="1" applyBorder="1" applyAlignment="1">
      <alignment horizontal="center" vertical="center" wrapText="1"/>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20" xfId="0" applyFont="1" applyBorder="1" applyAlignment="1">
      <alignment horizontal="center" vertical="center"/>
    </xf>
    <xf numFmtId="0" fontId="6" fillId="0" borderId="13" xfId="0" applyFont="1" applyBorder="1" applyAlignment="1">
      <alignment horizontal="center" vertical="center" wrapText="1"/>
    </xf>
    <xf numFmtId="0" fontId="1" fillId="0" borderId="25" xfId="0" applyFont="1" applyBorder="1" applyAlignment="1">
      <alignment horizontal="center" vertical="center"/>
    </xf>
    <xf numFmtId="0" fontId="6" fillId="0" borderId="4" xfId="0" applyFont="1" applyBorder="1" applyAlignment="1">
      <alignment horizontal="center" vertical="center" wrapText="1"/>
    </xf>
    <xf numFmtId="0" fontId="6" fillId="0" borderId="25" xfId="0" applyFont="1" applyBorder="1" applyAlignment="1">
      <alignment horizontal="center" vertical="center" textRotation="90" wrapText="1"/>
    </xf>
    <xf numFmtId="0" fontId="6" fillId="0" borderId="25"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xf>
    <xf numFmtId="0" fontId="6" fillId="0" borderId="26" xfId="0" applyFont="1" applyBorder="1" applyAlignment="1">
      <alignment horizontal="center" vertical="center"/>
    </xf>
    <xf numFmtId="0" fontId="6" fillId="0" borderId="4" xfId="0" applyFont="1" applyBorder="1" applyAlignment="1">
      <alignment horizontal="center" vertical="center" textRotation="90" wrapText="1"/>
    </xf>
    <xf numFmtId="0" fontId="6" fillId="0" borderId="5" xfId="0" applyFont="1" applyBorder="1" applyAlignment="1">
      <alignment horizontal="center" vertical="center" textRotation="90" wrapText="1"/>
    </xf>
    <xf numFmtId="0" fontId="7" fillId="0" borderId="5" xfId="0" applyFont="1" applyBorder="1" applyAlignment="1">
      <alignment horizontal="center" vertical="center" textRotation="90" wrapText="1"/>
    </xf>
    <xf numFmtId="0" fontId="1" fillId="0" borderId="0" xfId="0" applyFont="1" applyAlignment="1">
      <alignment horizontal="center" vertical="center" wrapText="1"/>
    </xf>
    <xf numFmtId="0" fontId="6" fillId="0" borderId="4" xfId="0" applyFont="1" applyBorder="1" applyAlignment="1">
      <alignment horizontal="left" vertical="center" wrapText="1"/>
    </xf>
    <xf numFmtId="0" fontId="8" fillId="0" borderId="4" xfId="0" applyFont="1" applyBorder="1" applyAlignment="1">
      <alignment horizontal="center" vertical="center"/>
    </xf>
    <xf numFmtId="0" fontId="8" fillId="0" borderId="0" xfId="0" applyFont="1" applyAlignment="1">
      <alignment horizontal="center" vertical="center"/>
    </xf>
    <xf numFmtId="2" fontId="8" fillId="0" borderId="4" xfId="0" applyNumberFormat="1" applyFont="1" applyBorder="1" applyAlignment="1">
      <alignment horizontal="center" vertical="center"/>
    </xf>
    <xf numFmtId="2" fontId="8" fillId="0" borderId="27" xfId="0" applyNumberFormat="1" applyFont="1" applyBorder="1" applyAlignment="1">
      <alignment horizontal="center" vertical="center" wrapText="1"/>
    </xf>
    <xf numFmtId="49" fontId="6" fillId="0" borderId="7" xfId="0" applyNumberFormat="1" applyFont="1" applyBorder="1" applyAlignment="1">
      <alignment horizontal="center" vertical="center" textRotation="90" wrapText="1"/>
    </xf>
    <xf numFmtId="49" fontId="6" fillId="0" borderId="4" xfId="0" applyNumberFormat="1" applyFont="1" applyBorder="1" applyAlignment="1">
      <alignment horizontal="center" vertical="center" textRotation="90" wrapText="1"/>
    </xf>
    <xf numFmtId="49" fontId="6" fillId="0" borderId="28" xfId="0" applyNumberFormat="1" applyFont="1" applyBorder="1" applyAlignment="1">
      <alignment horizontal="center" vertical="center" wrapText="1"/>
    </xf>
    <xf numFmtId="49" fontId="6" fillId="0" borderId="4" xfId="0" applyNumberFormat="1" applyFont="1" applyBorder="1" applyAlignment="1">
      <alignment horizontal="center" vertical="center" wrapText="1"/>
    </xf>
    <xf numFmtId="0" fontId="6" fillId="0" borderId="29" xfId="0" applyFont="1" applyBorder="1" applyAlignment="1">
      <alignment horizontal="center" vertical="center" textRotation="90"/>
    </xf>
    <xf numFmtId="0" fontId="9" fillId="0" borderId="0" xfId="0" applyFont="1" applyAlignment="1">
      <alignment vertical="center"/>
    </xf>
    <xf numFmtId="0" fontId="6" fillId="0" borderId="17" xfId="0" applyFont="1" applyBorder="1" applyAlignment="1">
      <alignment horizontal="center" vertical="center"/>
    </xf>
    <xf numFmtId="0" fontId="6" fillId="0" borderId="25" xfId="0" applyFont="1" applyBorder="1" applyAlignment="1">
      <alignment vertical="center" wrapText="1"/>
    </xf>
    <xf numFmtId="0" fontId="6" fillId="0" borderId="30" xfId="0" applyFont="1" applyBorder="1" applyAlignment="1">
      <alignment horizontal="center" vertical="center" wrapText="1"/>
    </xf>
    <xf numFmtId="0" fontId="8" fillId="0" borderId="3" xfId="0" applyFont="1" applyBorder="1" applyAlignment="1">
      <alignment horizontal="center" vertical="center"/>
    </xf>
    <xf numFmtId="2" fontId="8" fillId="0" borderId="3" xfId="0" applyNumberFormat="1" applyFont="1" applyBorder="1" applyAlignment="1">
      <alignment horizontal="center" vertical="center"/>
    </xf>
    <xf numFmtId="49" fontId="6" fillId="0" borderId="4" xfId="0" applyNumberFormat="1" applyFont="1" applyBorder="1" applyAlignment="1">
      <alignment horizontal="center" vertical="center"/>
    </xf>
    <xf numFmtId="49" fontId="6" fillId="0" borderId="31" xfId="0" applyNumberFormat="1" applyFont="1" applyBorder="1" applyAlignment="1">
      <alignment horizontal="center" vertical="center"/>
    </xf>
    <xf numFmtId="0" fontId="6" fillId="0" borderId="32" xfId="0" applyFont="1" applyBorder="1" applyAlignment="1">
      <alignment vertical="center" wrapText="1"/>
    </xf>
    <xf numFmtId="0" fontId="10" fillId="0" borderId="5" xfId="0" applyFont="1" applyBorder="1" applyAlignment="1">
      <alignment vertical="center"/>
    </xf>
    <xf numFmtId="0" fontId="11" fillId="0" borderId="0" xfId="0" applyFont="1" applyAlignment="1">
      <alignment vertical="center"/>
    </xf>
    <xf numFmtId="0" fontId="6" fillId="0" borderId="4" xfId="0" applyFont="1" applyBorder="1" applyAlignment="1">
      <alignment vertical="center" wrapText="1"/>
    </xf>
    <xf numFmtId="0" fontId="8" fillId="0" borderId="2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5" xfId="0" applyFont="1" applyBorder="1" applyAlignment="1">
      <alignment horizontal="center" vertical="center"/>
    </xf>
    <xf numFmtId="2" fontId="6" fillId="0" borderId="31" xfId="0" applyNumberFormat="1" applyFont="1" applyBorder="1" applyAlignment="1">
      <alignment horizontal="center" vertical="center" wrapText="1"/>
    </xf>
    <xf numFmtId="0" fontId="6" fillId="0" borderId="4" xfId="0" applyFont="1" applyBorder="1" applyAlignment="1">
      <alignment horizontal="center" vertical="center" textRotation="90"/>
    </xf>
    <xf numFmtId="0" fontId="6" fillId="0" borderId="33" xfId="0" applyFont="1" applyBorder="1" applyAlignment="1">
      <alignment horizontal="center" vertical="center" textRotation="90" wrapText="1"/>
    </xf>
    <xf numFmtId="0" fontId="6" fillId="0" borderId="5" xfId="0" applyFont="1" applyBorder="1" applyAlignment="1">
      <alignment vertical="center" wrapText="1"/>
    </xf>
    <xf numFmtId="49" fontId="6" fillId="0" borderId="22" xfId="0" applyNumberFormat="1" applyFont="1" applyBorder="1" applyAlignment="1">
      <alignment horizontal="center" vertical="center" wrapText="1"/>
    </xf>
    <xf numFmtId="2" fontId="6" fillId="0" borderId="25" xfId="0" applyNumberFormat="1" applyFont="1" applyBorder="1" applyAlignment="1">
      <alignment horizontal="center" vertical="center" wrapText="1"/>
    </xf>
    <xf numFmtId="0" fontId="6" fillId="0" borderId="34" xfId="0" applyFont="1" applyBorder="1" applyAlignment="1">
      <alignment horizontal="center" vertical="center"/>
    </xf>
    <xf numFmtId="0" fontId="8" fillId="0" borderId="25" xfId="0" applyFont="1" applyBorder="1" applyAlignment="1">
      <alignment horizontal="center" vertical="center"/>
    </xf>
    <xf numFmtId="0" fontId="8" fillId="0" borderId="4" xfId="0" applyFont="1" applyBorder="1" applyAlignment="1">
      <alignment horizontal="center" vertical="center" textRotation="90"/>
    </xf>
    <xf numFmtId="2" fontId="8" fillId="0" borderId="25" xfId="0" applyNumberFormat="1" applyFont="1" applyBorder="1" applyAlignment="1">
      <alignment horizontal="center" vertical="center"/>
    </xf>
    <xf numFmtId="0" fontId="6" fillId="0" borderId="17" xfId="0" applyFont="1" applyBorder="1" applyAlignment="1">
      <alignment horizontal="center" vertical="center" textRotation="90"/>
    </xf>
    <xf numFmtId="0" fontId="8" fillId="0" borderId="17" xfId="0" applyFont="1" applyBorder="1" applyAlignment="1">
      <alignment horizontal="center" vertical="center"/>
    </xf>
    <xf numFmtId="0" fontId="8" fillId="0" borderId="13" xfId="0" applyFont="1" applyBorder="1" applyAlignment="1">
      <alignment horizontal="center" vertical="center" wrapText="1"/>
    </xf>
    <xf numFmtId="49" fontId="6" fillId="0" borderId="31" xfId="0" applyNumberFormat="1" applyFont="1" applyBorder="1" applyAlignment="1">
      <alignment horizontal="center" vertical="center" wrapText="1"/>
    </xf>
    <xf numFmtId="0" fontId="8" fillId="0" borderId="35" xfId="0" applyFont="1" applyBorder="1" applyAlignment="1">
      <alignment horizontal="center" vertical="center"/>
    </xf>
    <xf numFmtId="0" fontId="8" fillId="0" borderId="3" xfId="0" applyFont="1" applyBorder="1" applyAlignment="1">
      <alignment horizontal="center" vertical="center" wrapText="1"/>
    </xf>
    <xf numFmtId="2" fontId="6" fillId="0" borderId="3" xfId="0" applyNumberFormat="1" applyFont="1" applyBorder="1" applyAlignment="1">
      <alignment horizontal="center" vertical="center" wrapText="1"/>
    </xf>
    <xf numFmtId="0" fontId="1" fillId="0" borderId="25" xfId="0" applyFont="1" applyBorder="1" applyAlignment="1">
      <alignment vertical="center"/>
    </xf>
    <xf numFmtId="0" fontId="6" fillId="0" borderId="36" xfId="0" applyFont="1" applyBorder="1" applyAlignment="1">
      <alignment horizontal="center" vertical="center"/>
    </xf>
    <xf numFmtId="0" fontId="6" fillId="0" borderId="37" xfId="0" applyFont="1" applyBorder="1" applyAlignment="1">
      <alignment horizontal="center" vertical="center"/>
    </xf>
    <xf numFmtId="1" fontId="8" fillId="0" borderId="3" xfId="0" applyNumberFormat="1" applyFont="1" applyBorder="1" applyAlignment="1">
      <alignment horizontal="center" vertical="center"/>
    </xf>
    <xf numFmtId="0" fontId="6" fillId="0" borderId="4" xfId="0" applyFont="1" applyBorder="1" applyAlignment="1">
      <alignment vertical="center"/>
    </xf>
    <xf numFmtId="0" fontId="6" fillId="0" borderId="31" xfId="0" applyFont="1" applyBorder="1" applyAlignment="1">
      <alignment vertical="center"/>
    </xf>
    <xf numFmtId="0" fontId="6" fillId="0" borderId="22" xfId="0" applyFont="1" applyBorder="1" applyAlignment="1">
      <alignment vertical="center"/>
    </xf>
    <xf numFmtId="0" fontId="6" fillId="0" borderId="17" xfId="0" applyFont="1" applyBorder="1" applyAlignment="1">
      <alignment vertical="center"/>
    </xf>
    <xf numFmtId="0" fontId="6" fillId="0" borderId="33" xfId="0" applyFont="1" applyBorder="1" applyAlignment="1">
      <alignment vertical="center"/>
    </xf>
    <xf numFmtId="0" fontId="6" fillId="0" borderId="0" xfId="0" applyFont="1" applyAlignment="1">
      <alignment horizontal="center" vertical="center"/>
    </xf>
    <xf numFmtId="0" fontId="6" fillId="0" borderId="0" xfId="0" applyFont="1" applyAlignment="1">
      <alignment vertical="center" wrapText="1"/>
    </xf>
    <xf numFmtId="0" fontId="6" fillId="0" borderId="0" xfId="0" applyFont="1" applyAlignment="1">
      <alignment horizontal="center" vertical="center" wrapText="1"/>
    </xf>
    <xf numFmtId="0" fontId="6" fillId="0" borderId="0" xfId="0" applyFont="1" applyAlignment="1">
      <alignment horizontal="right" vertical="center"/>
    </xf>
    <xf numFmtId="0" fontId="6" fillId="0" borderId="0" xfId="0" applyFont="1" applyAlignment="1">
      <alignment vertical="center"/>
    </xf>
    <xf numFmtId="0" fontId="6" fillId="0" borderId="0" xfId="0" applyFont="1" applyAlignment="1">
      <alignment horizontal="center"/>
    </xf>
    <xf numFmtId="0" fontId="12" fillId="0" borderId="0" xfId="0" applyFont="1" applyAlignment="1">
      <alignment vertical="center"/>
    </xf>
    <xf numFmtId="0" fontId="13" fillId="0" borderId="0" xfId="0" applyFont="1"/>
    <xf numFmtId="0" fontId="2" fillId="0" borderId="0" xfId="0" applyFont="1"/>
    <xf numFmtId="0" fontId="14" fillId="0" borderId="0" xfId="0" applyFont="1"/>
    <xf numFmtId="0" fontId="12" fillId="0" borderId="0" xfId="0" applyFont="1" applyAlignment="1">
      <alignment horizontal="center" vertical="center"/>
    </xf>
    <xf numFmtId="0" fontId="12" fillId="0" borderId="0" xfId="0" applyFont="1" applyAlignment="1">
      <alignment vertical="center" wrapText="1"/>
    </xf>
    <xf numFmtId="49" fontId="12" fillId="0" borderId="0" xfId="0" applyNumberFormat="1" applyFont="1" applyAlignment="1">
      <alignment vertical="center"/>
    </xf>
    <xf numFmtId="0" fontId="5" fillId="0" borderId="0" xfId="0" applyFont="1" applyAlignment="1">
      <alignment horizontal="center" vertical="center" wrapText="1"/>
    </xf>
    <xf numFmtId="0" fontId="6" fillId="0" borderId="5" xfId="0" applyFont="1" applyBorder="1" applyAlignment="1">
      <alignment vertical="center"/>
    </xf>
    <xf numFmtId="0" fontId="6" fillId="0" borderId="5" xfId="0" applyFont="1" applyBorder="1" applyAlignment="1">
      <alignment horizontal="center" vertical="center"/>
    </xf>
    <xf numFmtId="0" fontId="7" fillId="0" borderId="3" xfId="0" applyFont="1" applyBorder="1" applyAlignment="1">
      <alignment horizontal="center" vertical="center"/>
    </xf>
    <xf numFmtId="0" fontId="6" fillId="0" borderId="3" xfId="0" applyFont="1" applyBorder="1" applyAlignment="1">
      <alignment horizontal="center" vertical="center"/>
    </xf>
    <xf numFmtId="49" fontId="6" fillId="0" borderId="0" xfId="0" applyNumberFormat="1" applyFont="1" applyAlignment="1">
      <alignment horizontal="center" vertical="center"/>
    </xf>
    <xf numFmtId="0" fontId="6" fillId="0" borderId="0" xfId="0" applyFont="1" applyAlignment="1">
      <alignment horizontal="center" vertical="center" textRotation="90" wrapText="1"/>
    </xf>
    <xf numFmtId="0" fontId="6" fillId="0" borderId="38" xfId="0" applyFont="1" applyBorder="1" applyAlignment="1">
      <alignment horizontal="center" vertical="center" textRotation="90" wrapText="1"/>
    </xf>
    <xf numFmtId="0" fontId="6" fillId="0" borderId="39" xfId="0" applyFont="1" applyBorder="1" applyAlignment="1">
      <alignment horizontal="center" vertical="center" textRotation="90" wrapText="1"/>
    </xf>
    <xf numFmtId="0" fontId="6" fillId="0" borderId="40" xfId="0" applyFont="1" applyBorder="1" applyAlignment="1">
      <alignment horizontal="center" vertical="center" textRotation="90" wrapText="1"/>
    </xf>
    <xf numFmtId="0" fontId="15" fillId="0" borderId="7" xfId="0" applyFont="1" applyBorder="1" applyAlignment="1">
      <alignment horizontal="center" vertical="center" textRotation="90" wrapText="1"/>
    </xf>
    <xf numFmtId="0" fontId="15" fillId="0" borderId="4" xfId="0" applyFont="1" applyBorder="1" applyAlignment="1">
      <alignment horizontal="center" vertical="center" textRotation="90" wrapText="1"/>
    </xf>
    <xf numFmtId="0" fontId="15" fillId="0" borderId="13" xfId="0" applyFont="1" applyBorder="1" applyAlignment="1">
      <alignment horizontal="center" vertical="center" textRotation="90" wrapText="1"/>
    </xf>
    <xf numFmtId="0" fontId="6" fillId="0" borderId="9" xfId="0" applyFont="1" applyBorder="1" applyAlignment="1">
      <alignment horizontal="center" vertical="center" textRotation="90" wrapText="1"/>
    </xf>
    <xf numFmtId="0" fontId="12" fillId="0" borderId="25" xfId="0" applyFont="1" applyBorder="1" applyAlignment="1">
      <alignment vertical="center"/>
    </xf>
    <xf numFmtId="0" fontId="7" fillId="0" borderId="4" xfId="0" applyFont="1" applyBorder="1" applyAlignment="1">
      <alignment horizontal="center" vertical="center" wrapText="1"/>
    </xf>
    <xf numFmtId="0" fontId="16" fillId="0" borderId="4" xfId="0" applyFont="1" applyBorder="1"/>
    <xf numFmtId="49" fontId="16" fillId="0" borderId="4" xfId="0" applyNumberFormat="1" applyFont="1" applyBorder="1" applyAlignment="1">
      <alignment horizontal="center" vertical="center"/>
    </xf>
    <xf numFmtId="49" fontId="7" fillId="0" borderId="4" xfId="0" applyNumberFormat="1" applyFont="1" applyBorder="1" applyAlignment="1">
      <alignment horizontal="center" vertical="center"/>
    </xf>
    <xf numFmtId="2" fontId="16" fillId="0" borderId="4" xfId="0" applyNumberFormat="1" applyFont="1" applyBorder="1" applyAlignment="1">
      <alignment horizontal="center" vertical="center" wrapText="1"/>
    </xf>
    <xf numFmtId="49" fontId="7" fillId="0" borderId="4" xfId="0" applyNumberFormat="1" applyFont="1" applyBorder="1" applyAlignment="1">
      <alignment horizontal="center" vertical="center" wrapText="1"/>
    </xf>
    <xf numFmtId="0" fontId="12" fillId="0" borderId="41" xfId="0" applyFont="1" applyBorder="1" applyAlignment="1">
      <alignment vertical="center"/>
    </xf>
    <xf numFmtId="49" fontId="17" fillId="0" borderId="4" xfId="0" applyNumberFormat="1" applyFont="1" applyBorder="1" applyAlignment="1">
      <alignment horizontal="center" vertical="center"/>
    </xf>
    <xf numFmtId="49" fontId="17" fillId="0" borderId="4" xfId="0" applyNumberFormat="1" applyFont="1" applyBorder="1" applyAlignment="1">
      <alignment horizontal="center" vertical="center" wrapText="1"/>
    </xf>
    <xf numFmtId="2" fontId="16" fillId="0" borderId="4" xfId="0" applyNumberFormat="1" applyFont="1" applyBorder="1" applyAlignment="1">
      <alignment horizontal="center" vertical="center"/>
    </xf>
    <xf numFmtId="49" fontId="17" fillId="0" borderId="4" xfId="0" applyNumberFormat="1" applyFont="1" applyBorder="1" applyAlignment="1">
      <alignment vertical="center"/>
    </xf>
    <xf numFmtId="2" fontId="16" fillId="0" borderId="4" xfId="0" applyNumberFormat="1" applyFont="1" applyBorder="1" applyAlignment="1">
      <alignment vertical="center" wrapText="1"/>
    </xf>
    <xf numFmtId="49" fontId="7" fillId="0" borderId="4" xfId="0" applyNumberFormat="1" applyFont="1" applyBorder="1" applyAlignment="1">
      <alignment vertical="center"/>
    </xf>
    <xf numFmtId="49" fontId="16" fillId="0" borderId="4" xfId="0" applyNumberFormat="1" applyFont="1" applyBorder="1" applyAlignment="1">
      <alignment horizontal="center" vertical="center" wrapText="1"/>
    </xf>
    <xf numFmtId="49" fontId="15" fillId="0" borderId="4" xfId="0" applyNumberFormat="1" applyFont="1" applyBorder="1" applyAlignment="1">
      <alignment horizontal="center" vertical="center" wrapText="1"/>
    </xf>
    <xf numFmtId="0" fontId="17" fillId="0" borderId="4" xfId="0" applyFont="1" applyBorder="1" applyAlignment="1">
      <alignment vertical="center" wrapText="1"/>
    </xf>
    <xf numFmtId="0" fontId="17" fillId="0" borderId="4" xfId="0" applyFont="1" applyBorder="1" applyAlignment="1">
      <alignment horizontal="center" vertical="center" wrapText="1"/>
    </xf>
    <xf numFmtId="0" fontId="7" fillId="0" borderId="4" xfId="0" applyFont="1" applyBorder="1" applyAlignment="1">
      <alignment vertical="top" wrapText="1"/>
    </xf>
    <xf numFmtId="0" fontId="7" fillId="0" borderId="4" xfId="0" applyFont="1" applyBorder="1" applyAlignment="1">
      <alignment horizontal="left" vertical="top" wrapText="1"/>
    </xf>
    <xf numFmtId="0" fontId="6" fillId="0" borderId="17" xfId="0" applyFont="1" applyBorder="1" applyAlignment="1">
      <alignment vertical="center" wrapText="1"/>
    </xf>
    <xf numFmtId="0" fontId="8" fillId="0" borderId="4" xfId="0" applyFont="1" applyBorder="1" applyAlignment="1">
      <alignment vertical="center"/>
    </xf>
    <xf numFmtId="0" fontId="7" fillId="0" borderId="4" xfId="0" applyFont="1" applyBorder="1" applyAlignment="1">
      <alignment vertical="center" wrapText="1"/>
    </xf>
    <xf numFmtId="0" fontId="17" fillId="2" borderId="4" xfId="0" applyFont="1" applyFill="1" applyBorder="1" applyAlignment="1">
      <alignment vertical="top" wrapText="1"/>
    </xf>
    <xf numFmtId="0" fontId="17" fillId="2" borderId="4" xfId="0" applyFont="1" applyFill="1" applyBorder="1" applyAlignment="1">
      <alignment horizontal="center" vertical="center" wrapText="1"/>
    </xf>
    <xf numFmtId="1" fontId="8" fillId="0" borderId="4" xfId="0" applyNumberFormat="1" applyFont="1" applyBorder="1" applyAlignment="1">
      <alignment horizontal="center" vertical="center"/>
    </xf>
    <xf numFmtId="0" fontId="15" fillId="0" borderId="4" xfId="0" applyFont="1" applyBorder="1" applyAlignment="1">
      <alignment vertical="top" wrapText="1"/>
    </xf>
    <xf numFmtId="0" fontId="6" fillId="0" borderId="4" xfId="0" applyFont="1" applyBorder="1" applyAlignment="1">
      <alignment vertical="top" wrapText="1"/>
    </xf>
    <xf numFmtId="0" fontId="6" fillId="0" borderId="4" xfId="0" applyFont="1" applyBorder="1" applyAlignment="1">
      <alignment wrapText="1"/>
    </xf>
    <xf numFmtId="2" fontId="12" fillId="0" borderId="0" xfId="0" applyNumberFormat="1" applyFont="1" applyAlignment="1">
      <alignment vertical="center"/>
    </xf>
    <xf numFmtId="0" fontId="2" fillId="0" borderId="4" xfId="0" applyFont="1" applyBorder="1" applyAlignment="1">
      <alignment vertical="top" wrapText="1"/>
    </xf>
    <xf numFmtId="0" fontId="2" fillId="0" borderId="4" xfId="0" applyFont="1" applyBorder="1" applyAlignment="1">
      <alignment vertical="center" wrapText="1"/>
    </xf>
    <xf numFmtId="0" fontId="7" fillId="0" borderId="42" xfId="0" applyFont="1" applyBorder="1" applyAlignment="1">
      <alignment horizontal="center" vertical="center" wrapText="1"/>
    </xf>
    <xf numFmtId="0" fontId="7" fillId="0" borderId="4" xfId="0" applyFont="1" applyBorder="1" applyAlignment="1">
      <alignment wrapText="1"/>
    </xf>
    <xf numFmtId="0" fontId="19" fillId="0" borderId="0" xfId="0" applyFont="1" applyAlignment="1">
      <alignment vertical="center"/>
    </xf>
    <xf numFmtId="0" fontId="6" fillId="0" borderId="4" xfId="0" applyFont="1" applyBorder="1" applyAlignment="1">
      <alignment horizontal="left" vertical="top" wrapText="1"/>
    </xf>
    <xf numFmtId="0" fontId="8" fillId="2" borderId="4" xfId="0" applyFont="1" applyFill="1" applyBorder="1" applyAlignment="1">
      <alignment horizontal="center" vertical="center"/>
    </xf>
    <xf numFmtId="0" fontId="8" fillId="2" borderId="7" xfId="0" applyFont="1" applyFill="1" applyBorder="1" applyAlignment="1">
      <alignment horizontal="center" vertical="center"/>
    </xf>
    <xf numFmtId="49" fontId="6" fillId="0" borderId="4" xfId="0" applyNumberFormat="1" applyFont="1" applyBorder="1" applyAlignment="1">
      <alignment vertical="center" wrapText="1"/>
    </xf>
    <xf numFmtId="0" fontId="7" fillId="0" borderId="0" xfId="0" applyFont="1" applyAlignment="1">
      <alignment horizontal="center" vertical="center" wrapText="1"/>
    </xf>
    <xf numFmtId="0" fontId="8" fillId="0" borderId="4" xfId="0" applyFont="1" applyBorder="1" applyAlignment="1">
      <alignment vertical="center" wrapText="1"/>
    </xf>
    <xf numFmtId="49" fontId="6" fillId="0" borderId="0" xfId="0" applyNumberFormat="1" applyFont="1" applyAlignment="1">
      <alignment vertical="center"/>
    </xf>
    <xf numFmtId="49" fontId="8" fillId="0" borderId="4" xfId="0" applyNumberFormat="1" applyFont="1" applyBorder="1" applyAlignment="1">
      <alignment horizontal="center" vertical="center"/>
    </xf>
    <xf numFmtId="0" fontId="6" fillId="0" borderId="4" xfId="0" applyFont="1" applyBorder="1" applyAlignment="1">
      <alignment horizontal="right" vertical="center"/>
    </xf>
    <xf numFmtId="49" fontId="16" fillId="0" borderId="4" xfId="0" applyNumberFormat="1" applyFont="1" applyBorder="1" applyAlignment="1">
      <alignment vertical="center"/>
    </xf>
    <xf numFmtId="49" fontId="15" fillId="0" borderId="4" xfId="0" applyNumberFormat="1" applyFont="1" applyBorder="1" applyAlignment="1">
      <alignment vertical="center"/>
    </xf>
    <xf numFmtId="0" fontId="16" fillId="0" borderId="4" xfId="0" applyFont="1" applyBorder="1" applyAlignment="1">
      <alignment horizontal="center" vertical="center" wrapText="1"/>
    </xf>
    <xf numFmtId="0" fontId="8" fillId="0" borderId="0" xfId="0" applyFont="1" applyAlignment="1">
      <alignment vertical="center"/>
    </xf>
    <xf numFmtId="0" fontId="8" fillId="0" borderId="7" xfId="0" applyFont="1" applyBorder="1" applyAlignment="1">
      <alignment horizontal="center" vertical="center"/>
    </xf>
    <xf numFmtId="0" fontId="13" fillId="0" borderId="43" xfId="0" applyFont="1" applyBorder="1" applyAlignment="1">
      <alignment horizontal="center" vertical="center"/>
    </xf>
    <xf numFmtId="0" fontId="12" fillId="0" borderId="0" xfId="0" applyFont="1" applyAlignment="1">
      <alignment horizontal="left" vertical="center"/>
    </xf>
    <xf numFmtId="2" fontId="6" fillId="0" borderId="4" xfId="0" applyNumberFormat="1" applyFont="1" applyBorder="1" applyAlignment="1">
      <alignment horizontal="center" vertical="center"/>
    </xf>
    <xf numFmtId="2" fontId="20" fillId="0" borderId="4" xfId="0" applyNumberFormat="1" applyFont="1" applyBorder="1" applyAlignment="1">
      <alignment horizontal="center" vertical="center"/>
    </xf>
    <xf numFmtId="0" fontId="6" fillId="0" borderId="0" xfId="0" applyFont="1" applyAlignment="1">
      <alignment horizontal="center" vertical="center" textRotation="90"/>
    </xf>
    <xf numFmtId="2" fontId="8" fillId="0" borderId="0" xfId="0" applyNumberFormat="1" applyFont="1" applyAlignment="1">
      <alignment horizontal="center" vertical="center"/>
    </xf>
    <xf numFmtId="2" fontId="17" fillId="0" borderId="0" xfId="0" applyNumberFormat="1" applyFont="1" applyAlignment="1">
      <alignment horizontal="center" vertical="center"/>
    </xf>
    <xf numFmtId="49" fontId="17" fillId="0" borderId="0" xfId="0" applyNumberFormat="1" applyFont="1" applyAlignment="1">
      <alignment vertical="center"/>
    </xf>
    <xf numFmtId="49" fontId="7" fillId="0" borderId="0" xfId="0" applyNumberFormat="1" applyFont="1" applyAlignment="1">
      <alignment vertical="center"/>
    </xf>
    <xf numFmtId="0" fontId="6" fillId="0" borderId="0" xfId="0" applyFont="1"/>
    <xf numFmtId="0" fontId="12" fillId="0" borderId="0" xfId="0" applyFont="1"/>
    <xf numFmtId="2" fontId="21" fillId="0" borderId="4" xfId="0" applyNumberFormat="1" applyFont="1" applyBorder="1" applyAlignment="1">
      <alignment horizontal="center" vertical="center"/>
    </xf>
    <xf numFmtId="0" fontId="22" fillId="0" borderId="0" xfId="0" applyFont="1" applyAlignment="1">
      <alignment horizontal="left" vertical="center"/>
    </xf>
    <xf numFmtId="0" fontId="21" fillId="0" borderId="4" xfId="0" applyFont="1" applyBorder="1" applyAlignment="1">
      <alignment horizontal="center" vertical="center"/>
    </xf>
    <xf numFmtId="49" fontId="6" fillId="0" borderId="0" xfId="0" applyNumberFormat="1" applyFont="1" applyAlignment="1">
      <alignment horizontal="left" vertical="center"/>
    </xf>
    <xf numFmtId="0" fontId="8" fillId="0" borderId="4" xfId="0" applyFont="1" applyBorder="1" applyAlignment="1">
      <alignment vertical="top" wrapText="1"/>
    </xf>
    <xf numFmtId="0" fontId="17" fillId="0" borderId="0" xfId="0" applyFont="1" applyAlignment="1">
      <alignment vertical="center"/>
    </xf>
    <xf numFmtId="0" fontId="13" fillId="0" borderId="0" xfId="0" applyFont="1" applyAlignment="1">
      <alignment vertical="center"/>
    </xf>
    <xf numFmtId="0" fontId="24" fillId="0" borderId="0" xfId="0" applyFont="1"/>
    <xf numFmtId="0" fontId="13" fillId="0" borderId="0" xfId="0" applyFont="1" applyAlignment="1">
      <alignment horizontal="center" vertical="center"/>
    </xf>
    <xf numFmtId="0" fontId="8" fillId="0" borderId="38" xfId="0" applyFont="1" applyBorder="1" applyAlignment="1">
      <alignment horizontal="center" vertical="center" textRotation="90" wrapText="1"/>
    </xf>
    <xf numFmtId="0" fontId="8" fillId="0" borderId="39" xfId="0" applyFont="1" applyBorder="1" applyAlignment="1">
      <alignment horizontal="center" vertical="center" textRotation="90" wrapText="1"/>
    </xf>
    <xf numFmtId="0" fontId="6" fillId="0" borderId="0" xfId="0" applyFont="1" applyAlignment="1">
      <alignment horizontal="center" vertical="center"/>
    </xf>
    <xf numFmtId="0" fontId="5" fillId="0" borderId="0" xfId="0" applyFont="1" applyAlignment="1">
      <alignment horizontal="center" vertical="center" wrapText="1"/>
    </xf>
    <xf numFmtId="0" fontId="4" fillId="0" borderId="0" xfId="0" applyFont="1" applyAlignment="1">
      <alignment horizontal="center" vertical="center"/>
    </xf>
    <xf numFmtId="0" fontId="6" fillId="0" borderId="0" xfId="0" applyFont="1" applyAlignment="1">
      <alignment horizontal="center" vertical="center"/>
    </xf>
    <xf numFmtId="0" fontId="6" fillId="0" borderId="0" xfId="0" applyFont="1" applyAlignment="1">
      <alignment horizontal="center" vertical="center"/>
    </xf>
    <xf numFmtId="0" fontId="6" fillId="0" borderId="34" xfId="0" applyFont="1" applyBorder="1" applyAlignment="1">
      <alignment horizontal="center" vertical="center"/>
    </xf>
    <xf numFmtId="0" fontId="6" fillId="0" borderId="7" xfId="0" applyFont="1" applyBorder="1" applyAlignment="1">
      <alignment horizontal="center" vertical="center"/>
    </xf>
    <xf numFmtId="0" fontId="6" fillId="0" borderId="17" xfId="0" applyFont="1" applyBorder="1" applyAlignment="1">
      <alignment horizontal="center" vertical="center"/>
    </xf>
    <xf numFmtId="0" fontId="8" fillId="0" borderId="17" xfId="0" applyFont="1" applyBorder="1" applyAlignment="1">
      <alignment horizontal="center" vertical="center"/>
    </xf>
    <xf numFmtId="2" fontId="8" fillId="0" borderId="4" xfId="0" applyNumberFormat="1" applyFont="1" applyBorder="1" applyAlignment="1">
      <alignment horizontal="center" vertical="center" wrapText="1"/>
    </xf>
    <xf numFmtId="17" fontId="16" fillId="0" borderId="4" xfId="0" applyNumberFormat="1" applyFont="1" applyBorder="1" applyAlignment="1">
      <alignment horizontal="center" vertical="center" wrapText="1"/>
    </xf>
    <xf numFmtId="2" fontId="8" fillId="0" borderId="20" xfId="0" applyNumberFormat="1" applyFont="1" applyBorder="1" applyAlignment="1">
      <alignment horizontal="center" vertical="center"/>
    </xf>
    <xf numFmtId="0" fontId="6" fillId="0" borderId="5" xfId="0" applyFont="1" applyBorder="1" applyAlignment="1">
      <alignment horizontal="center" vertical="center" wrapText="1"/>
    </xf>
    <xf numFmtId="49" fontId="6" fillId="0" borderId="32" xfId="0" applyNumberFormat="1" applyFont="1" applyBorder="1" applyAlignment="1">
      <alignment horizontal="center" vertical="center" wrapText="1"/>
    </xf>
    <xf numFmtId="0" fontId="25" fillId="0" borderId="0" xfId="0" applyFont="1" applyAlignment="1">
      <alignment horizontal="center" vertical="center"/>
    </xf>
    <xf numFmtId="0" fontId="25" fillId="0" borderId="4" xfId="0" applyFont="1" applyBorder="1" applyAlignment="1">
      <alignment horizontal="center" vertical="center"/>
    </xf>
    <xf numFmtId="0" fontId="6" fillId="0" borderId="17" xfId="0" applyFont="1" applyBorder="1" applyAlignment="1">
      <alignment horizontal="center" vertical="center" wrapText="1"/>
    </xf>
    <xf numFmtId="0" fontId="6" fillId="0" borderId="0" xfId="0" applyFont="1" applyAlignment="1">
      <alignment horizontal="center" vertical="center"/>
    </xf>
    <xf numFmtId="2" fontId="6" fillId="0" borderId="25" xfId="0" applyNumberFormat="1" applyFont="1" applyBorder="1" applyAlignment="1">
      <alignment horizontal="center" vertical="center" wrapText="1"/>
    </xf>
    <xf numFmtId="49" fontId="6" fillId="0" borderId="10" xfId="0" applyNumberFormat="1" applyFont="1" applyBorder="1" applyAlignment="1">
      <alignment horizontal="center" vertical="center" wrapText="1"/>
    </xf>
    <xf numFmtId="0" fontId="6" fillId="0" borderId="15" xfId="0" applyFont="1" applyBorder="1" applyAlignment="1">
      <alignment horizontal="center" vertical="center" wrapText="1"/>
    </xf>
    <xf numFmtId="0" fontId="6" fillId="0" borderId="7" xfId="0" applyFont="1" applyBorder="1" applyAlignment="1">
      <alignment horizontal="center" vertical="center"/>
    </xf>
    <xf numFmtId="0" fontId="6" fillId="0" borderId="34" xfId="0" applyFont="1" applyBorder="1" applyAlignment="1">
      <alignment horizontal="center" vertical="center"/>
    </xf>
    <xf numFmtId="0" fontId="6" fillId="0" borderId="35" xfId="0" applyFont="1" applyBorder="1" applyAlignment="1">
      <alignment horizontal="center" vertical="center" wrapText="1"/>
    </xf>
    <xf numFmtId="2" fontId="6" fillId="0" borderId="25" xfId="0" applyNumberFormat="1" applyFont="1" applyBorder="1" applyAlignment="1">
      <alignment horizontal="center" vertical="center" wrapText="1"/>
    </xf>
    <xf numFmtId="0" fontId="9" fillId="0" borderId="4" xfId="0" applyFont="1" applyBorder="1" applyAlignment="1">
      <alignment vertical="center"/>
    </xf>
    <xf numFmtId="49" fontId="26" fillId="0" borderId="4" xfId="0" applyNumberFormat="1" applyFont="1" applyBorder="1" applyAlignment="1">
      <alignment vertical="center" wrapText="1"/>
    </xf>
    <xf numFmtId="0" fontId="26" fillId="0" borderId="6" xfId="0" applyFont="1" applyBorder="1" applyAlignment="1">
      <alignment horizontal="center" vertical="center"/>
    </xf>
    <xf numFmtId="2" fontId="8" fillId="0" borderId="3" xfId="0" applyNumberFormat="1" applyFont="1" applyBorder="1" applyAlignment="1">
      <alignment horizontal="center" vertical="center" wrapText="1"/>
    </xf>
    <xf numFmtId="2" fontId="8" fillId="0" borderId="20" xfId="0" applyNumberFormat="1" applyFont="1" applyBorder="1" applyAlignment="1">
      <alignment horizontal="center" vertical="center" wrapText="1"/>
    </xf>
    <xf numFmtId="0" fontId="10" fillId="0" borderId="5" xfId="0" applyFont="1" applyBorder="1" applyAlignment="1">
      <alignment vertical="center" wrapText="1"/>
    </xf>
    <xf numFmtId="0" fontId="10" fillId="0" borderId="33" xfId="0" applyFont="1" applyBorder="1" applyAlignment="1">
      <alignment vertical="center" wrapText="1"/>
    </xf>
    <xf numFmtId="0" fontId="11" fillId="0" borderId="0" xfId="0" applyFont="1" applyAlignment="1">
      <alignment vertical="center" wrapText="1"/>
    </xf>
    <xf numFmtId="0" fontId="9" fillId="0" borderId="0" xfId="0" applyFont="1" applyAlignment="1">
      <alignment vertical="center" wrapText="1"/>
    </xf>
    <xf numFmtId="0" fontId="8" fillId="0" borderId="5" xfId="0" applyFont="1" applyBorder="1" applyAlignment="1">
      <alignment horizontal="center" vertical="center" wrapText="1"/>
    </xf>
    <xf numFmtId="0" fontId="0" fillId="0" borderId="0" xfId="0" applyAlignment="1">
      <alignment wrapText="1"/>
    </xf>
    <xf numFmtId="0" fontId="17" fillId="0" borderId="4" xfId="0" applyFont="1" applyBorder="1" applyAlignment="1">
      <alignment vertical="center"/>
    </xf>
    <xf numFmtId="0" fontId="25" fillId="0" borderId="0" xfId="0" applyFont="1" applyAlignment="1">
      <alignment vertical="center"/>
    </xf>
    <xf numFmtId="0" fontId="25" fillId="0" borderId="4" xfId="0" applyFont="1" applyBorder="1" applyAlignment="1">
      <alignment horizontal="center" vertical="center" wrapText="1"/>
    </xf>
    <xf numFmtId="0" fontId="14" fillId="0" borderId="4" xfId="0" applyFont="1" applyBorder="1" applyAlignment="1">
      <alignment horizontal="center" vertical="center"/>
    </xf>
    <xf numFmtId="0" fontId="25" fillId="0" borderId="4" xfId="0" applyFont="1" applyBorder="1" applyAlignment="1">
      <alignment vertical="center"/>
    </xf>
    <xf numFmtId="0" fontId="6" fillId="0" borderId="7" xfId="0" applyFont="1" applyBorder="1" applyAlignment="1">
      <alignment horizontal="center" vertical="center"/>
    </xf>
    <xf numFmtId="0" fontId="12" fillId="0" borderId="4" xfId="0" applyFont="1" applyBorder="1" applyAlignment="1">
      <alignment vertical="center"/>
    </xf>
    <xf numFmtId="0" fontId="8" fillId="0" borderId="17" xfId="0" applyFont="1" applyBorder="1" applyAlignment="1">
      <alignment horizontal="center" vertical="center"/>
    </xf>
    <xf numFmtId="0" fontId="6" fillId="0" borderId="0" xfId="0" applyFont="1" applyAlignment="1">
      <alignment horizontal="center"/>
    </xf>
    <xf numFmtId="0" fontId="6" fillId="0" borderId="0" xfId="0" applyFont="1" applyAlignment="1">
      <alignment horizontal="center" vertical="center"/>
    </xf>
    <xf numFmtId="0" fontId="4" fillId="0" borderId="0" xfId="0" applyFont="1" applyAlignment="1">
      <alignment horizontal="center" vertical="center"/>
    </xf>
    <xf numFmtId="0" fontId="2" fillId="0" borderId="0" xfId="0" applyFont="1" applyAlignment="1">
      <alignment horizontal="center" vertical="center"/>
    </xf>
    <xf numFmtId="0" fontId="6" fillId="3" borderId="4" xfId="0" applyFont="1" applyFill="1" applyBorder="1" applyAlignment="1">
      <alignment horizontal="center" vertical="center"/>
    </xf>
    <xf numFmtId="0" fontId="6" fillId="3" borderId="25" xfId="0" applyFont="1" applyFill="1" applyBorder="1" applyAlignment="1">
      <alignment vertical="center" wrapText="1"/>
    </xf>
    <xf numFmtId="0" fontId="6" fillId="3" borderId="4" xfId="0" applyFont="1" applyFill="1" applyBorder="1" applyAlignment="1">
      <alignment horizontal="center" vertical="center" wrapText="1"/>
    </xf>
    <xf numFmtId="0" fontId="8" fillId="3" borderId="13" xfId="0" applyFont="1" applyFill="1" applyBorder="1" applyAlignment="1">
      <alignment horizontal="center" vertical="center"/>
    </xf>
    <xf numFmtId="0" fontId="6" fillId="3" borderId="4" xfId="0" applyFont="1" applyFill="1" applyBorder="1" applyAlignment="1">
      <alignment vertical="center" wrapText="1"/>
    </xf>
    <xf numFmtId="0" fontId="18" fillId="3" borderId="17" xfId="0" applyFont="1" applyFill="1" applyBorder="1" applyAlignment="1">
      <alignment vertical="center"/>
    </xf>
    <xf numFmtId="0" fontId="8" fillId="3" borderId="4" xfId="0" applyFont="1" applyFill="1" applyBorder="1" applyAlignment="1">
      <alignment horizontal="center" vertical="center"/>
    </xf>
    <xf numFmtId="0" fontId="8" fillId="3" borderId="4" xfId="0" applyFont="1" applyFill="1" applyBorder="1" applyAlignment="1">
      <alignment vertical="center" wrapText="1"/>
    </xf>
    <xf numFmtId="0" fontId="17" fillId="3" borderId="4" xfId="0" applyFont="1" applyFill="1" applyBorder="1" applyAlignment="1">
      <alignment horizontal="center" vertical="center" wrapText="1"/>
    </xf>
    <xf numFmtId="0" fontId="17" fillId="3" borderId="4" xfId="0" applyFont="1" applyFill="1" applyBorder="1" applyAlignment="1">
      <alignment vertical="center"/>
    </xf>
    <xf numFmtId="0" fontId="17" fillId="3" borderId="0" xfId="0" applyFont="1" applyFill="1" applyBorder="1" applyAlignment="1">
      <alignment vertical="center"/>
    </xf>
    <xf numFmtId="0" fontId="8" fillId="3" borderId="5" xfId="0" applyFont="1" applyFill="1" applyBorder="1" applyAlignment="1">
      <alignment horizontal="center" vertical="center"/>
    </xf>
    <xf numFmtId="0" fontId="7" fillId="3" borderId="4" xfId="0" applyFont="1" applyFill="1" applyBorder="1" applyAlignment="1">
      <alignment horizontal="center" vertical="center" wrapText="1"/>
    </xf>
    <xf numFmtId="0" fontId="25" fillId="3" borderId="0" xfId="0" applyFont="1" applyFill="1" applyAlignment="1">
      <alignment horizontal="center" vertical="center"/>
    </xf>
    <xf numFmtId="0" fontId="17" fillId="0" borderId="0" xfId="0" applyFont="1" applyAlignment="1">
      <alignment wrapText="1"/>
    </xf>
    <xf numFmtId="0" fontId="25" fillId="3" borderId="4" xfId="0" applyFont="1" applyFill="1" applyBorder="1" applyAlignment="1">
      <alignment vertical="center"/>
    </xf>
    <xf numFmtId="0" fontId="4" fillId="0" borderId="0" xfId="0" applyFont="1" applyAlignment="1">
      <alignment horizontal="center" vertical="center"/>
    </xf>
    <xf numFmtId="0" fontId="6" fillId="0" borderId="0" xfId="0" applyFont="1" applyAlignment="1">
      <alignment horizontal="center" vertical="center"/>
    </xf>
    <xf numFmtId="0" fontId="6" fillId="0" borderId="7" xfId="0" applyFont="1" applyBorder="1" applyAlignment="1">
      <alignment horizontal="center" vertical="center"/>
    </xf>
    <xf numFmtId="0" fontId="6" fillId="0" borderId="17" xfId="0" applyFont="1" applyBorder="1" applyAlignment="1">
      <alignment horizontal="center" vertical="center"/>
    </xf>
    <xf numFmtId="0" fontId="5" fillId="0" borderId="0" xfId="0" applyFont="1" applyAlignment="1">
      <alignment horizontal="center" vertical="center" wrapText="1"/>
    </xf>
    <xf numFmtId="0" fontId="12" fillId="0" borderId="0" xfId="0" applyFont="1" applyAlignment="1">
      <alignment horizontal="center" vertical="center"/>
    </xf>
    <xf numFmtId="0" fontId="6" fillId="0" borderId="0" xfId="0" applyFont="1" applyAlignment="1">
      <alignment horizontal="center" vertical="center"/>
    </xf>
    <xf numFmtId="0" fontId="6" fillId="0" borderId="0" xfId="0" applyFont="1" applyAlignment="1">
      <alignment horizontal="center" vertical="center" wrapText="1"/>
    </xf>
    <xf numFmtId="0" fontId="8" fillId="0" borderId="0" xfId="0" applyFont="1"/>
    <xf numFmtId="0" fontId="6" fillId="0" borderId="0" xfId="0" applyFont="1" applyAlignment="1">
      <alignment horizontal="center"/>
    </xf>
    <xf numFmtId="0" fontId="2" fillId="0" borderId="0" xfId="0" applyFont="1" applyAlignment="1">
      <alignment horizontal="center" vertical="center"/>
    </xf>
    <xf numFmtId="0" fontId="13" fillId="0" borderId="0" xfId="0" applyFont="1"/>
    <xf numFmtId="0" fontId="4" fillId="0" borderId="5" xfId="0" applyFont="1" applyBorder="1" applyAlignment="1">
      <alignment vertical="center" wrapText="1"/>
    </xf>
    <xf numFmtId="0" fontId="15" fillId="0" borderId="11" xfId="0" applyFont="1" applyBorder="1" applyAlignment="1">
      <alignment horizontal="center" vertical="center" textRotation="90" wrapText="1"/>
    </xf>
    <xf numFmtId="0" fontId="8" fillId="0" borderId="7" xfId="0" applyFont="1" applyBorder="1" applyAlignment="1">
      <alignment horizontal="center" vertical="center" textRotation="90"/>
    </xf>
    <xf numFmtId="0" fontId="7" fillId="0" borderId="4" xfId="0" applyFont="1" applyBorder="1" applyAlignment="1">
      <alignment horizontal="center" vertical="center"/>
    </xf>
    <xf numFmtId="0" fontId="6" fillId="0" borderId="0" xfId="0" applyFont="1" applyBorder="1" applyAlignment="1">
      <alignment horizontal="center" vertical="center"/>
    </xf>
    <xf numFmtId="0" fontId="6" fillId="0" borderId="0" xfId="0" applyFont="1" applyBorder="1" applyAlignment="1">
      <alignment horizontal="left" vertical="center" wrapText="1"/>
    </xf>
    <xf numFmtId="0" fontId="7" fillId="0" borderId="0" xfId="0" applyFont="1" applyBorder="1" applyAlignment="1">
      <alignment horizontal="center" vertical="center" wrapText="1"/>
    </xf>
    <xf numFmtId="1" fontId="8" fillId="0" borderId="0" xfId="0" applyNumberFormat="1" applyFont="1" applyBorder="1" applyAlignment="1">
      <alignment horizontal="center" vertical="center"/>
    </xf>
    <xf numFmtId="2" fontId="8" fillId="0" borderId="0" xfId="0" applyNumberFormat="1" applyFont="1" applyBorder="1" applyAlignment="1">
      <alignment horizontal="center" vertical="center"/>
    </xf>
    <xf numFmtId="2" fontId="20" fillId="0" borderId="0" xfId="0" applyNumberFormat="1" applyFont="1" applyBorder="1" applyAlignment="1">
      <alignment horizontal="center" vertical="center"/>
    </xf>
    <xf numFmtId="49" fontId="17" fillId="0" borderId="0" xfId="0" applyNumberFormat="1" applyFont="1" applyBorder="1" applyAlignment="1">
      <alignment vertical="center"/>
    </xf>
    <xf numFmtId="49" fontId="7" fillId="0" borderId="0" xfId="0" applyNumberFormat="1" applyFont="1" applyBorder="1" applyAlignment="1">
      <alignment vertical="center"/>
    </xf>
    <xf numFmtId="0" fontId="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lignment horizontal="left" vertical="center" wrapText="1"/>
    </xf>
    <xf numFmtId="0" fontId="2" fillId="0" borderId="0" xfId="0" applyFont="1" applyAlignment="1">
      <alignment horizontal="center" vertical="center"/>
    </xf>
    <xf numFmtId="0" fontId="4" fillId="0" borderId="0" xfId="0" applyFont="1" applyAlignment="1">
      <alignment vertical="center"/>
    </xf>
    <xf numFmtId="0" fontId="4" fillId="0" borderId="0" xfId="0" applyFont="1" applyAlignment="1">
      <alignment vertical="center" wrapText="1"/>
    </xf>
    <xf numFmtId="0" fontId="3" fillId="0" borderId="0" xfId="0" applyFont="1" applyAlignment="1">
      <alignment vertical="center" wrapText="1"/>
    </xf>
    <xf numFmtId="0" fontId="2" fillId="0" borderId="0" xfId="0" applyFont="1" applyAlignment="1">
      <alignment horizontal="center" vertical="center"/>
    </xf>
    <xf numFmtId="0" fontId="6" fillId="0" borderId="0" xfId="0" applyFont="1" applyAlignment="1">
      <alignment horizontal="center" vertical="center"/>
    </xf>
    <xf numFmtId="0" fontId="6" fillId="0" borderId="0" xfId="0" applyFont="1" applyAlignment="1">
      <alignment horizontal="center" vertical="center" wrapText="1"/>
    </xf>
    <xf numFmtId="0" fontId="8" fillId="0" borderId="0" xfId="0" applyFont="1"/>
    <xf numFmtId="0" fontId="6" fillId="0" borderId="0" xfId="0" applyFont="1" applyAlignment="1">
      <alignment horizontal="center"/>
    </xf>
    <xf numFmtId="0" fontId="13" fillId="0" borderId="0" xfId="0" applyFont="1"/>
    <xf numFmtId="0" fontId="6" fillId="0" borderId="0" xfId="0" applyFont="1" applyAlignment="1">
      <alignment horizontal="center" vertical="center" wrapText="1"/>
    </xf>
    <xf numFmtId="0" fontId="6" fillId="0" borderId="0" xfId="0" applyFont="1" applyAlignment="1">
      <alignment horizontal="center" vertical="center"/>
    </xf>
    <xf numFmtId="0" fontId="2" fillId="0" borderId="0" xfId="0" applyFont="1" applyAlignment="1">
      <alignment horizontal="center" vertical="center"/>
    </xf>
    <xf numFmtId="0" fontId="8" fillId="0" borderId="0" xfId="0" applyFont="1"/>
    <xf numFmtId="0" fontId="6" fillId="0" borderId="0" xfId="0" applyFont="1" applyAlignment="1">
      <alignment horizontal="center" vertical="center" wrapText="1"/>
    </xf>
    <xf numFmtId="0" fontId="6" fillId="0" borderId="0" xfId="0" applyFont="1" applyAlignment="1">
      <alignment horizontal="center" vertical="center"/>
    </xf>
    <xf numFmtId="0" fontId="6" fillId="0" borderId="0" xfId="0" applyFont="1" applyAlignment="1">
      <alignment horizontal="center"/>
    </xf>
    <xf numFmtId="0" fontId="13" fillId="0" borderId="0" xfId="0" applyFont="1"/>
    <xf numFmtId="0" fontId="8" fillId="0" borderId="17" xfId="0" applyFont="1" applyBorder="1" applyAlignment="1">
      <alignment horizontal="center" vertical="center"/>
    </xf>
    <xf numFmtId="0" fontId="6" fillId="0" borderId="0" xfId="0" applyFont="1" applyAlignment="1">
      <alignment horizontal="center" vertical="center"/>
    </xf>
    <xf numFmtId="0" fontId="2" fillId="0" borderId="0" xfId="0" applyFont="1" applyAlignment="1">
      <alignment horizontal="center" vertical="center"/>
    </xf>
    <xf numFmtId="0" fontId="8" fillId="0" borderId="0" xfId="0" applyFont="1"/>
    <xf numFmtId="0" fontId="6" fillId="0" borderId="0" xfId="0" applyFont="1" applyAlignment="1">
      <alignment horizontal="center" vertical="center" wrapText="1"/>
    </xf>
    <xf numFmtId="0" fontId="6" fillId="0" borderId="0" xfId="0" applyFont="1" applyAlignment="1">
      <alignment horizontal="center"/>
    </xf>
    <xf numFmtId="0" fontId="6" fillId="0" borderId="0" xfId="0" applyFont="1" applyAlignment="1">
      <alignment horizontal="left"/>
    </xf>
    <xf numFmtId="0" fontId="4" fillId="0" borderId="0" xfId="0" applyFont="1" applyAlignment="1">
      <alignment vertical="center"/>
    </xf>
    <xf numFmtId="0" fontId="13" fillId="0" borderId="0" xfId="0" applyFont="1"/>
    <xf numFmtId="0" fontId="17" fillId="3" borderId="4" xfId="0" applyFont="1" applyFill="1" applyBorder="1" applyAlignment="1">
      <alignment horizontal="left" vertical="center" wrapText="1"/>
    </xf>
    <xf numFmtId="0" fontId="17" fillId="3" borderId="44" xfId="0" applyFont="1" applyFill="1" applyBorder="1" applyAlignment="1">
      <alignment horizontal="left" vertical="center" wrapText="1"/>
    </xf>
    <xf numFmtId="0" fontId="7" fillId="0" borderId="3" xfId="0" applyFont="1" applyBorder="1" applyAlignment="1">
      <alignment horizontal="center" vertical="center" wrapText="1"/>
    </xf>
    <xf numFmtId="0" fontId="17" fillId="0" borderId="0" xfId="0" applyFont="1"/>
    <xf numFmtId="0" fontId="17" fillId="0" borderId="0" xfId="0" applyFont="1" applyAlignment="1">
      <alignment horizontal="center" vertical="center" wrapText="1"/>
    </xf>
    <xf numFmtId="0" fontId="17" fillId="3" borderId="4" xfId="0" applyFont="1" applyFill="1" applyBorder="1"/>
    <xf numFmtId="0" fontId="17" fillId="3" borderId="17" xfId="0" applyFont="1" applyFill="1" applyBorder="1" applyAlignment="1">
      <alignment vertical="center"/>
    </xf>
    <xf numFmtId="0" fontId="17" fillId="0" borderId="17" xfId="0" applyFont="1" applyBorder="1" applyAlignment="1">
      <alignment horizontal="center" vertical="center"/>
    </xf>
    <xf numFmtId="0" fontId="7" fillId="0" borderId="0" xfId="0" applyFont="1" applyAlignment="1">
      <alignment vertical="center" wrapText="1"/>
    </xf>
    <xf numFmtId="0" fontId="7" fillId="0" borderId="0" xfId="0" applyFont="1" applyAlignment="1">
      <alignment vertical="center"/>
    </xf>
    <xf numFmtId="0" fontId="27" fillId="0" borderId="0" xfId="0" applyFont="1" applyAlignment="1">
      <alignment vertical="center" wrapText="1"/>
    </xf>
    <xf numFmtId="0" fontId="15" fillId="0" borderId="7" xfId="0" applyFont="1" applyBorder="1" applyAlignment="1">
      <alignment horizontal="center" vertical="center" textRotation="90" wrapText="1"/>
    </xf>
    <xf numFmtId="0" fontId="8" fillId="0" borderId="17" xfId="0" applyFont="1" applyBorder="1" applyAlignment="1">
      <alignment horizontal="center" vertical="center"/>
    </xf>
    <xf numFmtId="0" fontId="6" fillId="0" borderId="7" xfId="0" applyFont="1" applyBorder="1" applyAlignment="1">
      <alignment horizontal="center" vertical="center"/>
    </xf>
    <xf numFmtId="0" fontId="14" fillId="0" borderId="0" xfId="0" applyFont="1"/>
    <xf numFmtId="0" fontId="8" fillId="0" borderId="0" xfId="0" applyFont="1"/>
    <xf numFmtId="0" fontId="6" fillId="0" borderId="0" xfId="0" applyFont="1" applyAlignment="1">
      <alignment horizontal="center" vertical="center" wrapText="1"/>
    </xf>
    <xf numFmtId="0" fontId="6" fillId="0" borderId="0" xfId="0" applyFont="1" applyAlignment="1">
      <alignment horizontal="center" vertical="center"/>
    </xf>
    <xf numFmtId="0" fontId="6" fillId="0" borderId="0" xfId="0" applyFont="1" applyAlignment="1">
      <alignment horizontal="center"/>
    </xf>
    <xf numFmtId="0" fontId="6" fillId="0" borderId="0" xfId="0" applyFont="1" applyAlignment="1">
      <alignment horizontal="left"/>
    </xf>
    <xf numFmtId="0" fontId="4" fillId="0" borderId="0" xfId="0" applyFont="1" applyAlignment="1">
      <alignment horizontal="center" vertical="center" wrapText="1"/>
    </xf>
    <xf numFmtId="0" fontId="6" fillId="0" borderId="8" xfId="0" applyFont="1" applyBorder="1" applyAlignment="1">
      <alignment horizontal="center" vertical="center" wrapText="1"/>
    </xf>
    <xf numFmtId="0" fontId="6" fillId="0" borderId="18" xfId="0" applyFont="1" applyBorder="1" applyAlignment="1">
      <alignment horizontal="center" vertical="center" wrapText="1"/>
    </xf>
    <xf numFmtId="0" fontId="4" fillId="0" borderId="0" xfId="0" applyFont="1" applyAlignment="1">
      <alignment horizontal="center" vertical="center"/>
    </xf>
    <xf numFmtId="0" fontId="4" fillId="0" borderId="0" xfId="0" applyFont="1" applyAlignment="1">
      <alignment horizontal="left" vertical="center"/>
    </xf>
    <xf numFmtId="0" fontId="5" fillId="0" borderId="0" xfId="0" applyFont="1" applyAlignment="1">
      <alignment horizontal="center" vertical="center"/>
    </xf>
    <xf numFmtId="0" fontId="2" fillId="0" borderId="0" xfId="0" applyFont="1" applyAlignment="1">
      <alignment horizontal="center" vertical="center"/>
    </xf>
    <xf numFmtId="0" fontId="6" fillId="0" borderId="7" xfId="0" applyFont="1" applyBorder="1" applyAlignment="1">
      <alignment horizontal="center" vertical="center" wrapText="1"/>
    </xf>
    <xf numFmtId="0" fontId="6" fillId="0" borderId="17" xfId="0" applyFont="1" applyBorder="1" applyAlignment="1">
      <alignment horizontal="center" vertical="center" wrapText="1"/>
    </xf>
    <xf numFmtId="0" fontId="6" fillId="0" borderId="8" xfId="0" applyFont="1" applyBorder="1" applyAlignment="1">
      <alignment horizontal="center" vertical="center" textRotation="90" wrapText="1"/>
    </xf>
    <xf numFmtId="0" fontId="6" fillId="0" borderId="18" xfId="0" applyFont="1" applyBorder="1" applyAlignment="1">
      <alignment horizontal="center" vertical="center" textRotation="90" wrapText="1"/>
    </xf>
    <xf numFmtId="2" fontId="6" fillId="0" borderId="3" xfId="0" applyNumberFormat="1" applyFont="1" applyBorder="1" applyAlignment="1">
      <alignment horizontal="center" vertical="center" wrapText="1"/>
    </xf>
    <xf numFmtId="2" fontId="6" fillId="0" borderId="25" xfId="0" applyNumberFormat="1" applyFont="1" applyBorder="1" applyAlignment="1">
      <alignment horizontal="center" vertical="center" wrapText="1"/>
    </xf>
    <xf numFmtId="2" fontId="6" fillId="0" borderId="5" xfId="0" applyNumberFormat="1" applyFont="1" applyBorder="1" applyAlignment="1">
      <alignment horizontal="center" vertical="center" wrapText="1"/>
    </xf>
    <xf numFmtId="49" fontId="6" fillId="0" borderId="3" xfId="0" applyNumberFormat="1" applyFont="1" applyBorder="1" applyAlignment="1">
      <alignment horizontal="center" vertical="center" wrapText="1"/>
    </xf>
    <xf numFmtId="49" fontId="6" fillId="0" borderId="25" xfId="0" applyNumberFormat="1" applyFont="1" applyBorder="1" applyAlignment="1">
      <alignment horizontal="center" vertical="center" wrapText="1"/>
    </xf>
    <xf numFmtId="49" fontId="6" fillId="0" borderId="5" xfId="0" applyNumberFormat="1" applyFont="1" applyBorder="1" applyAlignment="1">
      <alignment horizontal="center" vertical="center" wrapText="1"/>
    </xf>
    <xf numFmtId="0" fontId="6" fillId="0" borderId="6" xfId="0" applyFont="1" applyBorder="1" applyAlignment="1">
      <alignment horizontal="center" vertical="center" textRotation="90" wrapText="1"/>
    </xf>
    <xf numFmtId="0" fontId="6" fillId="0" borderId="14" xfId="0" applyFont="1" applyBorder="1" applyAlignment="1">
      <alignment horizontal="center" vertical="center" textRotation="90" wrapText="1"/>
    </xf>
    <xf numFmtId="0" fontId="6" fillId="0" borderId="21" xfId="0" applyFont="1" applyBorder="1" applyAlignment="1">
      <alignment horizontal="center" vertical="center" textRotation="90" wrapText="1"/>
    </xf>
    <xf numFmtId="0" fontId="6" fillId="0" borderId="15" xfId="0" applyFont="1" applyBorder="1" applyAlignment="1">
      <alignment horizontal="center" vertical="center" textRotation="90" wrapText="1"/>
    </xf>
    <xf numFmtId="0" fontId="6" fillId="0" borderId="22" xfId="0" applyFont="1" applyBorder="1" applyAlignment="1">
      <alignment horizontal="center" vertical="center" textRotation="90" wrapText="1"/>
    </xf>
    <xf numFmtId="0" fontId="6" fillId="0" borderId="16" xfId="0" applyFont="1" applyBorder="1" applyAlignment="1">
      <alignment horizontal="center" vertical="center" textRotation="90" wrapText="1"/>
    </xf>
    <xf numFmtId="0" fontId="6" fillId="0" borderId="23" xfId="0" applyFont="1" applyBorder="1" applyAlignment="1">
      <alignment horizontal="center" vertical="center" textRotation="90" wrapText="1"/>
    </xf>
    <xf numFmtId="0" fontId="6" fillId="0" borderId="24" xfId="0" applyFont="1" applyBorder="1" applyAlignment="1">
      <alignment horizontal="center" vertical="center" textRotation="90" wrapText="1"/>
    </xf>
    <xf numFmtId="0" fontId="6" fillId="0" borderId="7" xfId="0" applyFont="1" applyBorder="1" applyAlignment="1">
      <alignment horizontal="center" vertical="center" textRotation="90" wrapText="1"/>
    </xf>
    <xf numFmtId="0" fontId="6" fillId="0" borderId="17" xfId="0" applyFont="1" applyBorder="1" applyAlignment="1">
      <alignment horizontal="center" vertical="center" textRotation="90" wrapText="1"/>
    </xf>
    <xf numFmtId="0" fontId="12" fillId="0" borderId="0" xfId="0" applyFont="1" applyAlignment="1">
      <alignment horizontal="center" vertical="center" wrapText="1"/>
    </xf>
    <xf numFmtId="0" fontId="13" fillId="0" borderId="0" xfId="0" applyFont="1"/>
    <xf numFmtId="49" fontId="16" fillId="0" borderId="3" xfId="0" applyNumberFormat="1" applyFont="1" applyBorder="1" applyAlignment="1">
      <alignment horizontal="center" vertical="center" wrapText="1"/>
    </xf>
    <xf numFmtId="49" fontId="16" fillId="0" borderId="5" xfId="0" applyNumberFormat="1" applyFont="1" applyBorder="1" applyAlignment="1">
      <alignment horizontal="center" vertical="center" wrapText="1"/>
    </xf>
    <xf numFmtId="0" fontId="6" fillId="0" borderId="0" xfId="0" applyFont="1" applyAlignment="1">
      <alignment horizontal="left" vertical="center"/>
    </xf>
    <xf numFmtId="2" fontId="8" fillId="0" borderId="7" xfId="0" applyNumberFormat="1" applyFont="1" applyBorder="1" applyAlignment="1">
      <alignment horizontal="center" vertical="center"/>
    </xf>
    <xf numFmtId="2" fontId="8" fillId="0" borderId="17" xfId="0" applyNumberFormat="1" applyFont="1" applyBorder="1" applyAlignment="1">
      <alignment horizontal="center" vertical="center"/>
    </xf>
    <xf numFmtId="49" fontId="17" fillId="0" borderId="7" xfId="0" applyNumberFormat="1" applyFont="1" applyBorder="1" applyAlignment="1">
      <alignment horizontal="center" vertical="center" wrapText="1"/>
    </xf>
    <xf numFmtId="49" fontId="17" fillId="0" borderId="17" xfId="0" applyNumberFormat="1" applyFont="1" applyBorder="1" applyAlignment="1">
      <alignment horizontal="center" vertical="center" wrapText="1"/>
    </xf>
    <xf numFmtId="49" fontId="7" fillId="0" borderId="7" xfId="0" applyNumberFormat="1" applyFont="1" applyBorder="1" applyAlignment="1">
      <alignment horizontal="center" vertical="center" wrapText="1"/>
    </xf>
    <xf numFmtId="49" fontId="7" fillId="0" borderId="17" xfId="0" applyNumberFormat="1" applyFont="1" applyBorder="1" applyAlignment="1">
      <alignment horizontal="center" vertical="center" wrapText="1"/>
    </xf>
    <xf numFmtId="49" fontId="17" fillId="0" borderId="20" xfId="0" applyNumberFormat="1" applyFont="1" applyBorder="1" applyAlignment="1">
      <alignment horizontal="center" vertical="center" wrapText="1"/>
    </xf>
    <xf numFmtId="49" fontId="17" fillId="0" borderId="6" xfId="0" applyNumberFormat="1" applyFont="1" applyBorder="1" applyAlignment="1">
      <alignment horizontal="center" vertical="center" wrapText="1"/>
    </xf>
    <xf numFmtId="49" fontId="17" fillId="0" borderId="1" xfId="0" applyNumberFormat="1" applyFont="1" applyBorder="1" applyAlignment="1">
      <alignment horizontal="center" vertical="center" wrapText="1"/>
    </xf>
    <xf numFmtId="49" fontId="17" fillId="0" borderId="2" xfId="0" applyNumberFormat="1" applyFont="1" applyBorder="1" applyAlignment="1">
      <alignment horizontal="center" vertical="center" wrapText="1"/>
    </xf>
    <xf numFmtId="49" fontId="17" fillId="0" borderId="35" xfId="0" applyNumberFormat="1" applyFont="1" applyBorder="1" applyAlignment="1">
      <alignment horizontal="center" vertical="center" wrapText="1"/>
    </xf>
    <xf numFmtId="49" fontId="17" fillId="0" borderId="33" xfId="0" applyNumberFormat="1" applyFont="1" applyBorder="1" applyAlignment="1">
      <alignment horizontal="center" vertical="center" wrapText="1"/>
    </xf>
    <xf numFmtId="0" fontId="16" fillId="0" borderId="3" xfId="0" applyFont="1" applyBorder="1" applyAlignment="1">
      <alignment horizontal="center" vertical="center" wrapText="1"/>
    </xf>
    <xf numFmtId="0" fontId="16" fillId="0" borderId="5" xfId="0" applyFont="1" applyBorder="1" applyAlignment="1">
      <alignment horizontal="center" vertical="center" wrapText="1"/>
    </xf>
    <xf numFmtId="2" fontId="16" fillId="0" borderId="7" xfId="0" applyNumberFormat="1" applyFont="1" applyBorder="1" applyAlignment="1">
      <alignment horizontal="center" vertical="center" wrapText="1"/>
    </xf>
    <xf numFmtId="2" fontId="16" fillId="0" borderId="17" xfId="0" applyNumberFormat="1" applyFont="1" applyBorder="1" applyAlignment="1">
      <alignment horizontal="center" vertical="center" wrapText="1"/>
    </xf>
    <xf numFmtId="0" fontId="6" fillId="0" borderId="7" xfId="0" applyFont="1" applyBorder="1" applyAlignment="1">
      <alignment horizontal="center" vertical="center"/>
    </xf>
    <xf numFmtId="0" fontId="6" fillId="0" borderId="17" xfId="0" applyFont="1" applyBorder="1" applyAlignment="1">
      <alignment horizontal="center" vertical="center"/>
    </xf>
    <xf numFmtId="49" fontId="6" fillId="0" borderId="7" xfId="0" applyNumberFormat="1" applyFont="1" applyBorder="1" applyAlignment="1">
      <alignment horizontal="center" vertical="center" wrapText="1"/>
    </xf>
    <xf numFmtId="49" fontId="6" fillId="0" borderId="17" xfId="0" applyNumberFormat="1" applyFont="1" applyBorder="1" applyAlignment="1">
      <alignment horizontal="center" vertical="center" wrapText="1"/>
    </xf>
    <xf numFmtId="0" fontId="7" fillId="0" borderId="7" xfId="0" applyFont="1" applyBorder="1" applyAlignment="1">
      <alignment horizontal="left" vertical="center" wrapText="1"/>
    </xf>
    <xf numFmtId="0" fontId="7" fillId="0" borderId="17" xfId="0" applyFont="1" applyBorder="1" applyAlignment="1">
      <alignment horizontal="left" vertical="center" wrapText="1"/>
    </xf>
    <xf numFmtId="0" fontId="7" fillId="0" borderId="7" xfId="0" applyFont="1" applyBorder="1" applyAlignment="1">
      <alignment horizontal="center" vertical="center" wrapText="1"/>
    </xf>
    <xf numFmtId="0" fontId="7" fillId="0" borderId="17" xfId="0" applyFont="1" applyBorder="1" applyAlignment="1">
      <alignment horizontal="center" vertical="center" wrapText="1"/>
    </xf>
    <xf numFmtId="0" fontId="8" fillId="0" borderId="7" xfId="0" applyFont="1" applyBorder="1" applyAlignment="1">
      <alignment horizontal="center" vertical="center"/>
    </xf>
    <xf numFmtId="0" fontId="8" fillId="0" borderId="17" xfId="0" applyFont="1" applyBorder="1" applyAlignment="1">
      <alignment horizontal="center" vertical="center"/>
    </xf>
    <xf numFmtId="0" fontId="4" fillId="0" borderId="0" xfId="0" applyFont="1" applyAlignment="1">
      <alignment vertical="center"/>
    </xf>
    <xf numFmtId="0" fontId="5" fillId="0" borderId="0" xfId="0" applyFont="1" applyAlignment="1">
      <alignment horizontal="center" vertical="center" wrapText="1"/>
    </xf>
    <xf numFmtId="0" fontId="6" fillId="0" borderId="34" xfId="0" applyFont="1" applyBorder="1" applyAlignment="1">
      <alignment horizontal="center" vertical="center"/>
    </xf>
    <xf numFmtId="0" fontId="6" fillId="0" borderId="28" xfId="0" applyFont="1" applyBorder="1" applyAlignment="1">
      <alignment horizontal="center" vertical="center" textRotation="90" wrapText="1"/>
    </xf>
    <xf numFmtId="0" fontId="6" fillId="0" borderId="28" xfId="0" applyFont="1" applyBorder="1" applyAlignment="1">
      <alignment horizontal="center" vertical="center" wrapText="1"/>
    </xf>
    <xf numFmtId="0" fontId="7" fillId="0" borderId="20" xfId="0" applyFont="1" applyBorder="1" applyAlignment="1">
      <alignment horizontal="center" vertical="center" wrapText="1"/>
    </xf>
    <xf numFmtId="0" fontId="7" fillId="0" borderId="1" xfId="0" applyFont="1" applyBorder="1" applyAlignment="1">
      <alignment horizontal="center" vertical="center" wrapText="1"/>
    </xf>
    <xf numFmtId="0" fontId="7" fillId="0" borderId="35" xfId="0" applyFont="1" applyBorder="1" applyAlignment="1">
      <alignment horizontal="center" vertical="center" wrapText="1"/>
    </xf>
    <xf numFmtId="0" fontId="15" fillId="0" borderId="7" xfId="0" applyFont="1" applyBorder="1" applyAlignment="1">
      <alignment horizontal="center" vertical="center" textRotation="90" wrapText="1"/>
    </xf>
    <xf numFmtId="0" fontId="15" fillId="0" borderId="28" xfId="0" applyFont="1" applyBorder="1" applyAlignment="1">
      <alignment horizontal="center" vertical="center" textRotation="90" wrapText="1"/>
    </xf>
    <xf numFmtId="0" fontId="15" fillId="0" borderId="17" xfId="0" applyFont="1" applyBorder="1" applyAlignment="1">
      <alignment horizontal="center" vertical="center" textRotation="90" wrapText="1"/>
    </xf>
    <xf numFmtId="49" fontId="7" fillId="0" borderId="7" xfId="0" applyNumberFormat="1" applyFont="1" applyBorder="1" applyAlignment="1">
      <alignment horizontal="center" vertical="center" textRotation="90" wrapText="1"/>
    </xf>
    <xf numFmtId="49" fontId="7" fillId="0" borderId="28" xfId="0" applyNumberFormat="1" applyFont="1" applyBorder="1" applyAlignment="1">
      <alignment horizontal="center" vertical="center" textRotation="90" wrapText="1"/>
    </xf>
    <xf numFmtId="49" fontId="7" fillId="0" borderId="17" xfId="0" applyNumberFormat="1" applyFont="1" applyBorder="1" applyAlignment="1">
      <alignment horizontal="center" vertical="center" textRotation="90" wrapText="1"/>
    </xf>
    <xf numFmtId="0" fontId="13" fillId="0" borderId="0" xfId="0" applyFont="1" applyAlignment="1">
      <alignment horizontal="lef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306161</xdr:colOff>
      <xdr:row>0</xdr:row>
      <xdr:rowOff>11339</xdr:rowOff>
    </xdr:from>
    <xdr:to>
      <xdr:col>20</xdr:col>
      <xdr:colOff>362857</xdr:colOff>
      <xdr:row>7</xdr:row>
      <xdr:rowOff>48687</xdr:rowOff>
    </xdr:to>
    <xdr:pic>
      <xdr:nvPicPr>
        <xdr:cNvPr id="3" name="Imagine 1">
          <a:extLst>
            <a:ext uri="{FF2B5EF4-FFF2-40B4-BE49-F238E27FC236}">
              <a16:creationId xmlns="" xmlns:a16="http://schemas.microsoft.com/office/drawing/2014/main" id="{7D32105D-43A7-4D61-8814-26CDC446206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60536" y="11339"/>
          <a:ext cx="8708571" cy="1296009"/>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2</xdr:colOff>
      <xdr:row>0</xdr:row>
      <xdr:rowOff>0</xdr:rowOff>
    </xdr:from>
    <xdr:to>
      <xdr:col>20</xdr:col>
      <xdr:colOff>533401</xdr:colOff>
      <xdr:row>5</xdr:row>
      <xdr:rowOff>98683</xdr:rowOff>
    </xdr:to>
    <xdr:pic>
      <xdr:nvPicPr>
        <xdr:cNvPr id="2" name="Imagine 1">
          <a:extLst>
            <a:ext uri="{FF2B5EF4-FFF2-40B4-BE49-F238E27FC236}">
              <a16:creationId xmlns="" xmlns:a16="http://schemas.microsoft.com/office/drawing/2014/main" id="{7D32105D-43A7-4D61-8814-26CDC446206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19227" y="0"/>
          <a:ext cx="7705724" cy="898783"/>
        </a:xfrm>
        <a:prstGeom prst="rect">
          <a:avLst/>
        </a:prstGeom>
        <a:noFill/>
        <a:ln>
          <a:noFill/>
        </a:ln>
      </xdr:spPr>
    </xdr:pic>
    <xdr:clientData/>
  </xdr:twoCellAnchor>
</xdr:wsDr>
</file>

<file path=xl/persons/person.xml><?xml version="1.0" encoding="utf-8"?>
<personList xmlns="http://schemas.microsoft.com/office/spreadsheetml/2018/threadedcomments" xmlns:x="http://schemas.openxmlformats.org/spreadsheetml/2006/main">
  <person displayName="user" id="{A8B988CF-1125-34D8-1970-4E2DF9B32997}" userId="" providerI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Arial"/>
        <a:cs typeface="Arial"/>
      </a:majorFont>
      <a:minorFont>
        <a:latin typeface="Calibri"/>
        <a:ea typeface="Arial"/>
        <a:cs typeface="Arial"/>
      </a:minorFont>
    </a:fontScheme>
    <a:fmtScheme name="Office">
      <a:fillStyleLst>
        <a:solidFill>
          <a:schemeClr val="phClr"/>
        </a:solidFill>
        <a:gradFill>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solidFill>
          <a:schemeClr val="phClr">
            <a:tint val="95000"/>
            <a:satMod val="170000"/>
          </a:schemeClr>
        </a:solidFill>
        <a:gradFill>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spPr>
      <a:bodyPr/>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spPr>
      <a:bodyPr/>
      <a:lstStyle/>
    </a:lnDef>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F123" personId="{A8B988CF-1125-34D8-1970-4E2DF9B32997}" id="{001D0020-008B-4AD4-8030-004F000E00C6}">
    <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U137"/>
  <sheetViews>
    <sheetView tabSelected="1" zoomScale="84" workbookViewId="0">
      <selection activeCell="N13" sqref="N13"/>
    </sheetView>
  </sheetViews>
  <sheetFormatPr defaultRowHeight="15" customHeight="1" x14ac:dyDescent="0.2"/>
  <cols>
    <col min="1" max="1" width="5.7109375" style="1" customWidth="1"/>
    <col min="2" max="2" width="10.5703125" style="1" customWidth="1"/>
    <col min="3" max="3" width="8" style="2" customWidth="1"/>
    <col min="4" max="4" width="24.5703125" style="3" customWidth="1"/>
    <col min="5" max="5" width="15.42578125" style="4" customWidth="1"/>
    <col min="6" max="6" width="13.42578125" style="5" hidden="1" customWidth="1"/>
    <col min="7" max="8" width="10.7109375" style="6" hidden="1" customWidth="1"/>
    <col min="9" max="9" width="11.140625" style="7" hidden="1" customWidth="1"/>
    <col min="10" max="10" width="12.28515625" style="7" hidden="1" customWidth="1"/>
    <col min="11" max="11" width="11.28515625" style="1" hidden="1" customWidth="1"/>
    <col min="12" max="12" width="10.85546875" style="1" hidden="1" customWidth="1"/>
    <col min="13" max="13" width="11.140625" style="1" hidden="1" customWidth="1"/>
    <col min="14" max="14" width="18.5703125" style="7" customWidth="1"/>
    <col min="15" max="15" width="0.140625" style="7" customWidth="1"/>
    <col min="16" max="16" width="19" style="7" customWidth="1"/>
    <col min="17" max="18" width="19" style="2" customWidth="1"/>
    <col min="19" max="21" width="19.28515625" style="2" customWidth="1"/>
    <col min="22" max="22" width="18.28515625" style="7" customWidth="1"/>
    <col min="23" max="23" width="11.85546875" style="7" customWidth="1"/>
    <col min="24" max="24" width="16.42578125" style="7" customWidth="1"/>
    <col min="25" max="25" width="12" style="7" customWidth="1"/>
    <col min="26" max="26" width="11.85546875" style="7" customWidth="1"/>
    <col min="27" max="27" width="13.28515625" style="7" customWidth="1"/>
    <col min="28" max="28" width="13.42578125" style="7" customWidth="1"/>
    <col min="29" max="255" width="9.140625" style="7" customWidth="1"/>
  </cols>
  <sheetData>
    <row r="1" spans="1:30" ht="3.75" customHeight="1" x14ac:dyDescent="0.2"/>
    <row r="2" spans="1:30" ht="15" customHeight="1" x14ac:dyDescent="0.2">
      <c r="B2" s="296"/>
      <c r="C2" s="296"/>
      <c r="D2" s="341"/>
      <c r="E2" s="341"/>
      <c r="F2" s="341"/>
      <c r="G2" s="341"/>
      <c r="H2" s="341"/>
      <c r="I2" s="341"/>
      <c r="J2" s="341"/>
      <c r="K2" s="341"/>
      <c r="L2" s="341"/>
      <c r="M2" s="341"/>
      <c r="N2" s="341"/>
      <c r="O2" s="341"/>
      <c r="P2" s="341"/>
      <c r="Q2" s="341"/>
      <c r="R2" s="341"/>
      <c r="S2" s="341"/>
      <c r="T2" s="341"/>
      <c r="U2" s="341"/>
      <c r="V2" s="341"/>
      <c r="W2" s="341"/>
    </row>
    <row r="3" spans="1:30" ht="14.25" customHeight="1" x14ac:dyDescent="0.2">
      <c r="B3" s="296"/>
      <c r="C3" s="296"/>
      <c r="D3" s="341"/>
      <c r="E3" s="341"/>
      <c r="F3" s="341"/>
      <c r="G3" s="341"/>
      <c r="H3" s="341"/>
      <c r="I3" s="341"/>
      <c r="J3" s="341"/>
      <c r="K3" s="341"/>
      <c r="L3" s="341"/>
      <c r="M3" s="341"/>
      <c r="N3" s="341"/>
      <c r="O3" s="341"/>
      <c r="P3" s="341"/>
      <c r="Q3" s="341"/>
      <c r="R3" s="341"/>
      <c r="S3" s="341"/>
      <c r="T3" s="341"/>
      <c r="U3" s="341"/>
      <c r="V3" s="341"/>
      <c r="W3" s="341"/>
    </row>
    <row r="4" spans="1:30" ht="17.25" customHeight="1" x14ac:dyDescent="0.2">
      <c r="A4" s="8"/>
      <c r="B4" s="296"/>
      <c r="C4" s="296"/>
      <c r="D4" s="341"/>
      <c r="E4" s="341"/>
      <c r="F4" s="341"/>
      <c r="G4" s="341"/>
      <c r="H4" s="341"/>
      <c r="I4" s="341"/>
      <c r="J4" s="341"/>
      <c r="K4" s="341"/>
      <c r="L4" s="341"/>
      <c r="M4" s="341"/>
      <c r="N4" s="341"/>
      <c r="O4" s="341"/>
      <c r="P4" s="341"/>
      <c r="Q4" s="341"/>
      <c r="R4" s="341"/>
      <c r="S4" s="341"/>
      <c r="T4" s="341"/>
      <c r="U4" s="341"/>
      <c r="V4" s="341"/>
      <c r="W4" s="341"/>
    </row>
    <row r="5" spans="1:30" ht="17.25" customHeight="1" x14ac:dyDescent="0.2">
      <c r="A5" s="8"/>
      <c r="B5" s="297"/>
      <c r="C5" s="297"/>
      <c r="D5" s="341"/>
      <c r="E5" s="341"/>
      <c r="F5" s="341"/>
      <c r="G5" s="341"/>
      <c r="H5" s="341"/>
      <c r="I5" s="341"/>
      <c r="J5" s="341"/>
      <c r="K5" s="341"/>
      <c r="L5" s="341"/>
      <c r="M5" s="341"/>
      <c r="N5" s="341"/>
      <c r="O5" s="341"/>
      <c r="P5" s="341"/>
      <c r="Q5" s="341"/>
      <c r="R5" s="341"/>
      <c r="S5" s="341"/>
      <c r="T5" s="341"/>
      <c r="U5" s="341"/>
      <c r="V5" s="341"/>
      <c r="W5" s="341"/>
    </row>
    <row r="6" spans="1:30" ht="17.25" customHeight="1" x14ac:dyDescent="0.2">
      <c r="A6" s="8"/>
      <c r="B6" s="293"/>
      <c r="C6" s="293"/>
      <c r="D6" s="341"/>
      <c r="E6" s="341"/>
      <c r="F6" s="341"/>
      <c r="G6" s="341"/>
      <c r="H6" s="341"/>
      <c r="I6" s="341"/>
      <c r="J6" s="341"/>
      <c r="K6" s="341"/>
      <c r="L6" s="341"/>
      <c r="M6" s="341"/>
      <c r="N6" s="341"/>
      <c r="O6" s="341"/>
      <c r="P6" s="341"/>
      <c r="Q6" s="341"/>
      <c r="R6" s="341"/>
      <c r="S6" s="341"/>
      <c r="T6" s="341"/>
      <c r="U6" s="341"/>
      <c r="V6" s="341"/>
      <c r="W6" s="341"/>
    </row>
    <row r="7" spans="1:30" ht="15" customHeight="1" x14ac:dyDescent="0.2">
      <c r="A7" s="9"/>
      <c r="C7" s="294"/>
      <c r="D7" s="341"/>
      <c r="E7" s="341"/>
      <c r="F7" s="341"/>
      <c r="G7" s="341"/>
      <c r="H7" s="341"/>
      <c r="I7" s="341"/>
      <c r="J7" s="341"/>
      <c r="K7" s="341"/>
      <c r="L7" s="341"/>
      <c r="M7" s="341"/>
      <c r="N7" s="341"/>
      <c r="O7" s="341"/>
      <c r="P7" s="341"/>
      <c r="Q7" s="341"/>
      <c r="R7" s="341"/>
      <c r="S7" s="341"/>
      <c r="T7" s="341"/>
      <c r="U7" s="341"/>
      <c r="V7" s="341"/>
      <c r="W7" s="341"/>
      <c r="X7" s="9"/>
      <c r="Y7" s="11"/>
      <c r="Z7" s="11"/>
      <c r="AA7" s="11"/>
      <c r="AB7" s="11"/>
      <c r="AC7" s="11"/>
      <c r="AD7" s="11"/>
    </row>
    <row r="8" spans="1:30" ht="15" customHeight="1" x14ac:dyDescent="0.2">
      <c r="A8" s="9"/>
      <c r="O8" s="13"/>
      <c r="P8" s="13"/>
      <c r="V8" s="344"/>
      <c r="W8" s="344"/>
      <c r="X8" s="11"/>
      <c r="Y8" s="344" t="s">
        <v>355</v>
      </c>
      <c r="Z8" s="344"/>
      <c r="AA8" s="344"/>
      <c r="AB8" s="11"/>
      <c r="AC8" s="11"/>
      <c r="AD8" s="117"/>
    </row>
    <row r="9" spans="1:30" ht="18" customHeight="1" x14ac:dyDescent="0.2">
      <c r="A9" s="9"/>
      <c r="B9" s="345" t="s">
        <v>391</v>
      </c>
      <c r="C9" s="345"/>
      <c r="D9" s="345"/>
      <c r="E9" s="345"/>
      <c r="F9" s="345"/>
      <c r="G9" s="345"/>
      <c r="H9" s="345"/>
      <c r="I9" s="345"/>
      <c r="J9" s="345"/>
      <c r="K9" s="345"/>
      <c r="L9" s="345"/>
      <c r="M9" s="345"/>
      <c r="N9" s="345"/>
      <c r="O9" s="345"/>
      <c r="P9" s="345"/>
      <c r="V9" s="11"/>
      <c r="W9" s="11"/>
      <c r="X9" s="11" t="s">
        <v>354</v>
      </c>
      <c r="Y9" s="344" t="s">
        <v>395</v>
      </c>
      <c r="Z9" s="344"/>
      <c r="AA9" s="344"/>
      <c r="AB9" s="344"/>
      <c r="AC9" s="11"/>
      <c r="AD9" s="117"/>
    </row>
    <row r="10" spans="1:30" ht="18.75" x14ac:dyDescent="0.25">
      <c r="A10" s="9"/>
      <c r="B10" s="413" t="s">
        <v>407</v>
      </c>
      <c r="C10" s="413"/>
      <c r="D10" s="413"/>
      <c r="E10" s="10"/>
      <c r="F10" s="4"/>
      <c r="G10" s="4"/>
      <c r="H10" s="4"/>
      <c r="I10" s="13"/>
      <c r="J10" s="13"/>
      <c r="K10" s="2"/>
      <c r="L10" s="2"/>
      <c r="M10" s="2"/>
      <c r="N10" s="13"/>
      <c r="O10" s="13"/>
      <c r="P10" s="13"/>
      <c r="V10" s="11"/>
      <c r="W10" s="11"/>
      <c r="X10" s="344"/>
      <c r="Y10" s="344"/>
      <c r="Z10" s="344"/>
      <c r="AA10" s="344"/>
      <c r="AB10" s="344"/>
      <c r="AC10" s="344"/>
      <c r="AD10" s="117"/>
    </row>
    <row r="11" spans="1:30" ht="18.75" x14ac:dyDescent="0.2">
      <c r="A11" s="292"/>
      <c r="B11" s="292"/>
      <c r="C11" s="292"/>
      <c r="D11" s="10"/>
      <c r="E11" s="10"/>
      <c r="F11" s="4"/>
      <c r="G11" s="4"/>
      <c r="H11" s="4"/>
      <c r="I11" s="13"/>
      <c r="J11" s="13"/>
      <c r="K11" s="294"/>
      <c r="L11" s="294"/>
      <c r="M11" s="294"/>
      <c r="N11" s="13"/>
      <c r="O11" s="13"/>
      <c r="P11" s="13"/>
      <c r="Q11" s="294"/>
      <c r="R11" s="294"/>
      <c r="S11" s="294"/>
      <c r="T11" s="294"/>
      <c r="U11" s="294"/>
      <c r="V11" s="295"/>
      <c r="W11" s="295"/>
      <c r="X11" s="292"/>
      <c r="Y11" s="292"/>
      <c r="Z11" s="292"/>
      <c r="AA11" s="292"/>
      <c r="AB11" s="292"/>
      <c r="AC11" s="292"/>
      <c r="AD11" s="117"/>
    </row>
    <row r="12" spans="1:30" ht="18.75" x14ac:dyDescent="0.2">
      <c r="A12" s="292"/>
      <c r="B12" s="292"/>
      <c r="C12" s="292"/>
      <c r="D12" s="10"/>
      <c r="E12" s="10"/>
      <c r="F12" s="4"/>
      <c r="G12" s="4"/>
      <c r="H12" s="4"/>
      <c r="I12" s="13"/>
      <c r="J12" s="13"/>
      <c r="K12" s="294"/>
      <c r="L12" s="294"/>
      <c r="M12" s="294"/>
      <c r="N12" s="13"/>
      <c r="O12" s="13"/>
      <c r="P12" s="13"/>
      <c r="Q12" s="294"/>
      <c r="R12" s="294"/>
      <c r="S12" s="294"/>
      <c r="T12" s="294"/>
      <c r="U12" s="294"/>
      <c r="V12" s="295"/>
      <c r="W12" s="295"/>
      <c r="X12" s="292"/>
      <c r="Y12" s="292"/>
      <c r="Z12" s="292"/>
      <c r="AA12" s="292"/>
      <c r="AB12" s="292"/>
      <c r="AC12" s="292"/>
      <c r="AD12" s="117"/>
    </row>
    <row r="13" spans="1:30" ht="18.75" x14ac:dyDescent="0.2">
      <c r="A13" s="292"/>
      <c r="B13" s="292"/>
      <c r="C13" s="292"/>
      <c r="D13" s="10"/>
      <c r="E13" s="10"/>
      <c r="F13" s="4"/>
      <c r="G13" s="4"/>
      <c r="H13" s="4"/>
      <c r="I13" s="13"/>
      <c r="J13" s="13"/>
      <c r="K13" s="294"/>
      <c r="L13" s="294"/>
      <c r="M13" s="294"/>
      <c r="N13" s="13"/>
      <c r="O13" s="13"/>
      <c r="P13" s="13"/>
      <c r="Q13" s="294"/>
      <c r="R13" s="294"/>
      <c r="S13" s="294"/>
      <c r="T13" s="294"/>
      <c r="U13" s="294"/>
      <c r="V13" s="295"/>
      <c r="W13" s="295"/>
      <c r="X13" s="292"/>
      <c r="Y13" s="292"/>
      <c r="Z13" s="292"/>
      <c r="AA13" s="292"/>
      <c r="AB13" s="292"/>
      <c r="AC13" s="292"/>
      <c r="AD13" s="117"/>
    </row>
    <row r="14" spans="1:30" ht="18.75" x14ac:dyDescent="0.2">
      <c r="A14" s="249"/>
      <c r="B14" s="249"/>
      <c r="C14" s="249"/>
      <c r="D14" s="10"/>
      <c r="E14" s="10"/>
      <c r="F14" s="4"/>
      <c r="G14" s="4"/>
      <c r="H14" s="4"/>
      <c r="I14" s="13"/>
      <c r="J14" s="13"/>
      <c r="K14" s="250"/>
      <c r="L14" s="250"/>
      <c r="M14" s="250"/>
      <c r="N14" s="13"/>
      <c r="O14" s="13"/>
      <c r="P14" s="13"/>
      <c r="Q14" s="250"/>
      <c r="R14" s="250"/>
      <c r="S14" s="250"/>
      <c r="T14" s="250"/>
      <c r="U14" s="250"/>
      <c r="V14" s="11"/>
      <c r="W14" s="11"/>
      <c r="X14" s="249"/>
      <c r="Y14" s="249"/>
      <c r="Z14" s="249"/>
      <c r="AA14" s="249"/>
      <c r="AB14" s="249"/>
      <c r="AC14" s="249"/>
      <c r="AD14" s="117"/>
    </row>
    <row r="15" spans="1:30" ht="18.75" x14ac:dyDescent="0.2">
      <c r="A15" s="2"/>
      <c r="B15" s="2"/>
      <c r="D15" s="4"/>
      <c r="E15" s="14"/>
      <c r="F15" s="4"/>
      <c r="G15" s="4"/>
      <c r="H15" s="4"/>
      <c r="I15" s="13"/>
      <c r="J15" s="13"/>
      <c r="K15" s="2"/>
      <c r="L15" s="2"/>
      <c r="M15" s="2"/>
      <c r="N15" s="13"/>
      <c r="O15" s="13"/>
      <c r="P15" s="13"/>
      <c r="V15" s="15"/>
      <c r="W15" s="15"/>
      <c r="X15" s="15"/>
      <c r="Y15" s="11"/>
      <c r="Z15" s="11"/>
      <c r="AA15" s="11"/>
      <c r="AB15" s="11"/>
      <c r="AC15" s="11"/>
      <c r="AD15" s="16"/>
    </row>
    <row r="16" spans="1:30" ht="20.25" x14ac:dyDescent="0.2">
      <c r="A16" s="2"/>
      <c r="B16" s="2"/>
      <c r="C16" s="346" t="s">
        <v>312</v>
      </c>
      <c r="D16" s="346"/>
      <c r="E16" s="346"/>
      <c r="F16" s="346"/>
      <c r="G16" s="346"/>
      <c r="H16" s="346"/>
      <c r="I16" s="346"/>
      <c r="J16" s="346"/>
      <c r="K16" s="346"/>
      <c r="L16" s="346"/>
      <c r="M16" s="346"/>
      <c r="N16" s="346"/>
      <c r="O16" s="346"/>
      <c r="P16" s="346"/>
      <c r="Q16" s="346"/>
      <c r="R16" s="346"/>
      <c r="S16" s="346"/>
      <c r="T16" s="346"/>
      <c r="U16" s="346"/>
      <c r="V16" s="346"/>
      <c r="W16" s="346"/>
      <c r="X16" s="346"/>
      <c r="Y16" s="346"/>
      <c r="Z16" s="346"/>
      <c r="AA16" s="346"/>
      <c r="AB16" s="346"/>
      <c r="AC16" s="13"/>
    </row>
    <row r="17" spans="1:157" ht="18.600000000000001" customHeight="1" x14ac:dyDescent="0.2">
      <c r="A17" s="2"/>
      <c r="B17" s="2"/>
      <c r="D17" s="12"/>
      <c r="F17" s="6"/>
      <c r="I17" s="13"/>
      <c r="J17" s="13"/>
      <c r="K17" s="2"/>
      <c r="L17" s="2"/>
      <c r="M17" s="2"/>
      <c r="N17" s="13"/>
      <c r="O17" s="13"/>
      <c r="P17" s="13"/>
      <c r="R17" s="346"/>
      <c r="S17" s="346"/>
      <c r="T17" s="346"/>
      <c r="U17" s="346"/>
      <c r="V17" s="13"/>
      <c r="W17" s="13"/>
      <c r="X17" s="13"/>
      <c r="Y17" s="13"/>
      <c r="Z17" s="13"/>
      <c r="AA17" s="13"/>
      <c r="AB17" s="13"/>
      <c r="AC17" s="13"/>
    </row>
    <row r="18" spans="1:157" ht="10.5" customHeight="1" x14ac:dyDescent="0.2">
      <c r="A18" s="2"/>
      <c r="B18" s="2"/>
      <c r="D18" s="2"/>
      <c r="F18" s="2"/>
      <c r="G18" s="2"/>
      <c r="H18" s="2"/>
      <c r="I18" s="2"/>
      <c r="J18" s="2"/>
      <c r="K18" s="2"/>
      <c r="L18" s="2"/>
      <c r="M18" s="2"/>
      <c r="N18" s="2"/>
      <c r="O18" s="2"/>
      <c r="P18" s="2"/>
      <c r="V18" s="13"/>
      <c r="W18" s="13"/>
      <c r="X18" s="13"/>
      <c r="Y18" s="13"/>
      <c r="Z18" s="13"/>
      <c r="AA18" s="13"/>
      <c r="AB18" s="13"/>
      <c r="AC18" s="13"/>
    </row>
    <row r="19" spans="1:157" ht="10.5" customHeight="1" x14ac:dyDescent="0.2">
      <c r="A19" s="250"/>
      <c r="B19" s="250"/>
      <c r="C19" s="250"/>
      <c r="D19" s="250"/>
      <c r="F19" s="250"/>
      <c r="G19" s="250"/>
      <c r="H19" s="250"/>
      <c r="I19" s="250"/>
      <c r="J19" s="250"/>
      <c r="K19" s="250"/>
      <c r="L19" s="250"/>
      <c r="M19" s="250"/>
      <c r="N19" s="250"/>
      <c r="O19" s="250"/>
      <c r="P19" s="250"/>
      <c r="Q19" s="250"/>
      <c r="R19" s="250"/>
      <c r="S19" s="250"/>
      <c r="T19" s="250"/>
      <c r="U19" s="250"/>
      <c r="V19" s="13"/>
      <c r="W19" s="13"/>
      <c r="X19" s="13"/>
      <c r="Y19" s="13"/>
      <c r="Z19" s="13"/>
      <c r="AA19" s="13"/>
      <c r="AB19" s="13"/>
      <c r="AC19" s="13"/>
    </row>
    <row r="20" spans="1:157" ht="10.5" customHeight="1" x14ac:dyDescent="0.2">
      <c r="A20" s="250"/>
      <c r="B20" s="250"/>
      <c r="C20" s="250"/>
      <c r="D20" s="250"/>
      <c r="F20" s="250"/>
      <c r="G20" s="250"/>
      <c r="H20" s="250"/>
      <c r="I20" s="250"/>
      <c r="J20" s="250"/>
      <c r="K20" s="250"/>
      <c r="L20" s="250"/>
      <c r="M20" s="250"/>
      <c r="N20" s="250"/>
      <c r="O20" s="250"/>
      <c r="P20" s="250"/>
      <c r="Q20" s="250"/>
      <c r="R20" s="250"/>
      <c r="S20" s="250"/>
      <c r="T20" s="250"/>
      <c r="U20" s="250"/>
      <c r="V20" s="13"/>
      <c r="W20" s="13"/>
      <c r="X20" s="13"/>
      <c r="Y20" s="13"/>
      <c r="Z20" s="13"/>
      <c r="AA20" s="13"/>
      <c r="AB20" s="13"/>
      <c r="AC20" s="13"/>
    </row>
    <row r="21" spans="1:157" ht="15" customHeight="1" x14ac:dyDescent="0.2">
      <c r="A21" s="2"/>
      <c r="B21" s="2"/>
      <c r="D21" s="2"/>
      <c r="F21" s="2"/>
      <c r="G21" s="2"/>
      <c r="H21" s="2"/>
      <c r="I21" s="2"/>
      <c r="J21" s="2"/>
      <c r="K21" s="2"/>
      <c r="L21" s="2"/>
      <c r="M21" s="2"/>
      <c r="N21" s="2"/>
      <c r="O21" s="2"/>
      <c r="P21" s="2"/>
      <c r="R21" s="6"/>
      <c r="V21" s="13"/>
      <c r="W21" s="13"/>
      <c r="X21" s="13"/>
      <c r="Y21" s="13"/>
      <c r="Z21" s="13"/>
      <c r="AA21" s="13"/>
      <c r="AB21" s="13"/>
      <c r="AC21" s="13"/>
    </row>
    <row r="22" spans="1:157" ht="17.25" customHeight="1" x14ac:dyDescent="0.2">
      <c r="A22" s="2"/>
      <c r="B22" s="193"/>
      <c r="C22" s="195"/>
      <c r="D22" s="17"/>
      <c r="F22" s="6"/>
      <c r="I22" s="13"/>
      <c r="J22" s="13"/>
      <c r="K22" s="2"/>
      <c r="L22" s="2"/>
      <c r="M22" s="2"/>
      <c r="N22" s="13"/>
      <c r="O22" s="13"/>
      <c r="P22" s="13"/>
      <c r="V22" s="13"/>
      <c r="W22" s="13"/>
      <c r="X22" s="13"/>
      <c r="Y22" s="13"/>
      <c r="Z22" s="13"/>
      <c r="AA22" s="13"/>
      <c r="AB22" s="13"/>
      <c r="AC22" s="13"/>
    </row>
    <row r="23" spans="1:157" ht="12.75" customHeight="1" x14ac:dyDescent="0.2">
      <c r="A23" s="2"/>
      <c r="B23" s="18"/>
      <c r="C23" s="18"/>
      <c r="D23" s="18"/>
      <c r="F23" s="6"/>
      <c r="I23" s="13"/>
      <c r="J23" s="13"/>
      <c r="K23" s="2"/>
      <c r="L23" s="2"/>
      <c r="M23" s="2"/>
      <c r="N23" s="13"/>
      <c r="O23" s="13"/>
      <c r="P23" s="13"/>
      <c r="V23" s="13"/>
      <c r="W23" s="13"/>
      <c r="X23" s="13"/>
      <c r="Y23" s="13"/>
      <c r="Z23" s="13"/>
      <c r="AA23" s="13"/>
      <c r="AB23" s="13"/>
      <c r="AC23" s="13"/>
    </row>
    <row r="24" spans="1:157" ht="10.5" customHeight="1" thickBot="1" x14ac:dyDescent="0.25">
      <c r="A24" s="2"/>
      <c r="B24" s="2"/>
      <c r="C24" s="18"/>
      <c r="D24" s="2"/>
      <c r="F24" s="6"/>
      <c r="I24" s="13"/>
      <c r="J24" s="13"/>
      <c r="K24" s="2"/>
      <c r="L24" s="2"/>
      <c r="M24" s="2"/>
      <c r="N24" s="13"/>
      <c r="O24" s="13"/>
      <c r="P24" s="13"/>
      <c r="V24" s="13"/>
      <c r="W24" s="13"/>
      <c r="X24" s="13"/>
      <c r="Y24" s="13"/>
      <c r="Z24" s="13"/>
      <c r="AA24" s="13"/>
      <c r="AB24" s="13"/>
      <c r="AC24" s="13"/>
    </row>
    <row r="25" spans="1:157" ht="33" customHeight="1" thickBot="1" x14ac:dyDescent="0.25">
      <c r="A25" s="2"/>
      <c r="B25" s="2"/>
      <c r="D25" s="12"/>
      <c r="E25" s="19" t="s">
        <v>0</v>
      </c>
      <c r="F25" s="20" t="s">
        <v>1</v>
      </c>
      <c r="G25" s="279"/>
      <c r="H25" s="21" t="s">
        <v>2</v>
      </c>
      <c r="I25" s="22" t="s">
        <v>3</v>
      </c>
      <c r="J25" s="23">
        <v>68.040000000000006</v>
      </c>
      <c r="K25" s="24" t="s">
        <v>4</v>
      </c>
      <c r="L25" s="24" t="s">
        <v>5</v>
      </c>
      <c r="M25" s="24" t="s">
        <v>6</v>
      </c>
      <c r="N25" s="23" t="s">
        <v>7</v>
      </c>
      <c r="O25" s="25" t="s">
        <v>8</v>
      </c>
      <c r="P25" s="25" t="s">
        <v>2</v>
      </c>
      <c r="Q25" s="23" t="s">
        <v>3</v>
      </c>
      <c r="R25" s="19" t="s">
        <v>9</v>
      </c>
      <c r="S25" s="26" t="s">
        <v>4</v>
      </c>
      <c r="T25" s="24" t="s">
        <v>5</v>
      </c>
      <c r="U25" s="24" t="s">
        <v>6</v>
      </c>
      <c r="V25" s="27"/>
      <c r="W25" s="28"/>
      <c r="X25" s="28"/>
      <c r="Y25" s="347"/>
      <c r="Z25" s="347"/>
      <c r="AA25" s="13"/>
      <c r="AB25" s="13"/>
      <c r="AC25" s="13"/>
      <c r="AE25" s="3"/>
      <c r="AF25" s="3"/>
    </row>
    <row r="26" spans="1:157" s="1" customFormat="1" ht="108" customHeight="1" thickBot="1" x14ac:dyDescent="0.25">
      <c r="A26" s="348" t="s">
        <v>10</v>
      </c>
      <c r="B26" s="350" t="s">
        <v>11</v>
      </c>
      <c r="C26" s="342" t="s">
        <v>12</v>
      </c>
      <c r="D26" s="342" t="s">
        <v>13</v>
      </c>
      <c r="E26" s="30" t="s">
        <v>14</v>
      </c>
      <c r="F26" s="31" t="s">
        <v>15</v>
      </c>
      <c r="G26" s="280"/>
      <c r="H26" s="32" t="s">
        <v>16</v>
      </c>
      <c r="I26" s="33" t="s">
        <v>17</v>
      </c>
      <c r="J26" s="33" t="s">
        <v>18</v>
      </c>
      <c r="K26" s="33" t="s">
        <v>19</v>
      </c>
      <c r="L26" s="32" t="s">
        <v>20</v>
      </c>
      <c r="M26" s="32" t="s">
        <v>21</v>
      </c>
      <c r="N26" s="34" t="s">
        <v>382</v>
      </c>
      <c r="O26" s="34" t="s">
        <v>22</v>
      </c>
      <c r="P26" s="34" t="s">
        <v>23</v>
      </c>
      <c r="Q26" s="34" t="s">
        <v>24</v>
      </c>
      <c r="R26" s="34" t="s">
        <v>25</v>
      </c>
      <c r="S26" s="34" t="s">
        <v>26</v>
      </c>
      <c r="T26" s="35" t="s">
        <v>27</v>
      </c>
      <c r="U26" s="32" t="s">
        <v>404</v>
      </c>
      <c r="V26" s="36" t="s">
        <v>28</v>
      </c>
      <c r="W26" s="366" t="s">
        <v>29</v>
      </c>
      <c r="X26" s="358" t="s">
        <v>30</v>
      </c>
      <c r="Y26" s="359" t="s">
        <v>31</v>
      </c>
      <c r="Z26" s="361" t="s">
        <v>32</v>
      </c>
      <c r="AA26" s="363" t="s">
        <v>33</v>
      </c>
      <c r="AB26" s="363" t="s">
        <v>34</v>
      </c>
      <c r="AC26" s="2"/>
    </row>
    <row r="27" spans="1:157" s="1" customFormat="1" ht="113.25" customHeight="1" thickBot="1" x14ac:dyDescent="0.25">
      <c r="A27" s="349"/>
      <c r="B27" s="351"/>
      <c r="C27" s="343"/>
      <c r="D27" s="343"/>
      <c r="E27" s="38"/>
      <c r="F27" s="39" t="s">
        <v>35</v>
      </c>
      <c r="G27" s="40" t="s">
        <v>35</v>
      </c>
      <c r="H27" s="40" t="s">
        <v>35</v>
      </c>
      <c r="I27" s="40" t="s">
        <v>35</v>
      </c>
      <c r="J27" s="40" t="s">
        <v>35</v>
      </c>
      <c r="K27" s="40" t="s">
        <v>35</v>
      </c>
      <c r="L27" s="41" t="s">
        <v>35</v>
      </c>
      <c r="M27" s="41" t="s">
        <v>35</v>
      </c>
      <c r="N27" s="29" t="s">
        <v>36</v>
      </c>
      <c r="O27" s="29" t="s">
        <v>36</v>
      </c>
      <c r="P27" s="29" t="s">
        <v>36</v>
      </c>
      <c r="Q27" s="29" t="s">
        <v>36</v>
      </c>
      <c r="R27" s="29" t="s">
        <v>36</v>
      </c>
      <c r="S27" s="29" t="s">
        <v>36</v>
      </c>
      <c r="T27" s="29" t="s">
        <v>36</v>
      </c>
      <c r="U27" s="29" t="s">
        <v>36</v>
      </c>
      <c r="V27" s="42" t="s">
        <v>36</v>
      </c>
      <c r="W27" s="367"/>
      <c r="X27" s="358"/>
      <c r="Y27" s="360"/>
      <c r="Z27" s="362"/>
      <c r="AA27" s="364"/>
      <c r="AB27" s="365"/>
      <c r="AC27" s="2"/>
    </row>
    <row r="28" spans="1:157" s="43" customFormat="1" ht="57.75" customHeight="1" thickBot="1" x14ac:dyDescent="0.25">
      <c r="A28" s="44"/>
      <c r="B28" s="45"/>
      <c r="C28" s="44"/>
      <c r="D28" s="46"/>
      <c r="E28" s="47"/>
      <c r="F28" s="41"/>
      <c r="G28" s="48"/>
      <c r="H28" s="48"/>
      <c r="I28" s="48"/>
      <c r="J28" s="49"/>
      <c r="K28" s="48"/>
      <c r="L28" s="48"/>
      <c r="M28" s="48"/>
      <c r="N28" s="44" t="s">
        <v>37</v>
      </c>
      <c r="O28" s="44" t="s">
        <v>37</v>
      </c>
      <c r="P28" s="44" t="s">
        <v>37</v>
      </c>
      <c r="Q28" s="44" t="s">
        <v>38</v>
      </c>
      <c r="R28" s="44" t="s">
        <v>38</v>
      </c>
      <c r="S28" s="44" t="s">
        <v>39</v>
      </c>
      <c r="T28" s="44" t="s">
        <v>39</v>
      </c>
      <c r="U28" s="44" t="s">
        <v>39</v>
      </c>
      <c r="V28" s="46" t="s">
        <v>40</v>
      </c>
      <c r="W28" s="50"/>
      <c r="X28" s="45"/>
      <c r="Y28" s="50"/>
      <c r="Z28" s="51"/>
      <c r="AA28" s="52" t="s">
        <v>41</v>
      </c>
      <c r="AB28" s="51"/>
      <c r="AC28" s="2"/>
      <c r="AD28" s="1"/>
      <c r="AE28" s="53"/>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c r="EY28" s="1"/>
      <c r="EZ28" s="1"/>
      <c r="FA28" s="1"/>
    </row>
    <row r="29" spans="1:157" ht="102.75" customHeight="1" thickBot="1" x14ac:dyDescent="0.25">
      <c r="A29" s="48">
        <v>1</v>
      </c>
      <c r="B29" s="44" t="s">
        <v>42</v>
      </c>
      <c r="C29" s="48">
        <v>1</v>
      </c>
      <c r="D29" s="54" t="s">
        <v>43</v>
      </c>
      <c r="E29" s="47" t="s">
        <v>44</v>
      </c>
      <c r="F29" s="55"/>
      <c r="G29" s="56"/>
      <c r="H29" s="55"/>
      <c r="I29" s="55"/>
      <c r="J29" s="55">
        <v>1038000</v>
      </c>
      <c r="K29" s="55"/>
      <c r="L29" s="56">
        <v>121000</v>
      </c>
      <c r="M29" s="55">
        <v>10000</v>
      </c>
      <c r="N29" s="57">
        <f>F29/1.09</f>
        <v>0</v>
      </c>
      <c r="O29" s="57">
        <f>G29/1.09</f>
        <v>0</v>
      </c>
      <c r="P29" s="57">
        <f t="shared" ref="P29:U29" si="0">H29/1.09</f>
        <v>0</v>
      </c>
      <c r="Q29" s="57">
        <f t="shared" si="0"/>
        <v>0</v>
      </c>
      <c r="R29" s="57">
        <f t="shared" si="0"/>
        <v>952293.57798165129</v>
      </c>
      <c r="S29" s="57">
        <f t="shared" si="0"/>
        <v>0</v>
      </c>
      <c r="T29" s="57">
        <f t="shared" si="0"/>
        <v>111009.1743119266</v>
      </c>
      <c r="U29" s="57">
        <f t="shared" si="0"/>
        <v>9174.3119266055037</v>
      </c>
      <c r="V29" s="58">
        <f t="shared" ref="V29:V47" si="1">SUM(N29:U29)</f>
        <v>1072477.0642201833</v>
      </c>
      <c r="W29" s="59" t="s">
        <v>45</v>
      </c>
      <c r="X29" s="60" t="s">
        <v>46</v>
      </c>
      <c r="Y29" s="61" t="s">
        <v>309</v>
      </c>
      <c r="Z29" s="62" t="s">
        <v>347</v>
      </c>
      <c r="AA29" s="63" t="s">
        <v>47</v>
      </c>
      <c r="AB29" s="50" t="s">
        <v>48</v>
      </c>
      <c r="AC29" s="13"/>
      <c r="AE29" s="3"/>
    </row>
    <row r="30" spans="1:157" s="64" customFormat="1" ht="31.5" customHeight="1" thickBot="1" x14ac:dyDescent="0.25">
      <c r="A30" s="48">
        <v>2</v>
      </c>
      <c r="B30" s="48"/>
      <c r="C30" s="65"/>
      <c r="D30" s="66" t="s">
        <v>49</v>
      </c>
      <c r="E30" s="67"/>
      <c r="F30" s="68"/>
      <c r="G30" s="68"/>
      <c r="H30" s="68"/>
      <c r="I30" s="68"/>
      <c r="J30" s="68">
        <f>SUM(J29)</f>
        <v>1038000</v>
      </c>
      <c r="K30" s="68"/>
      <c r="L30" s="68">
        <f>SUM(L29)</f>
        <v>121000</v>
      </c>
      <c r="M30" s="68">
        <f>SUM(M29)</f>
        <v>10000</v>
      </c>
      <c r="N30" s="69">
        <f t="shared" ref="N30:U30" si="2">SUM(N29)</f>
        <v>0</v>
      </c>
      <c r="O30" s="69">
        <f t="shared" si="2"/>
        <v>0</v>
      </c>
      <c r="P30" s="69">
        <f t="shared" si="2"/>
        <v>0</v>
      </c>
      <c r="Q30" s="69">
        <f t="shared" si="2"/>
        <v>0</v>
      </c>
      <c r="R30" s="69">
        <f t="shared" si="2"/>
        <v>952293.57798165129</v>
      </c>
      <c r="S30" s="69">
        <f t="shared" si="2"/>
        <v>0</v>
      </c>
      <c r="T30" s="69">
        <f t="shared" si="2"/>
        <v>111009.1743119266</v>
      </c>
      <c r="U30" s="69">
        <f t="shared" si="2"/>
        <v>9174.3119266055037</v>
      </c>
      <c r="V30" s="69">
        <f t="shared" si="1"/>
        <v>1072477.0642201833</v>
      </c>
      <c r="W30" s="70"/>
      <c r="X30" s="70"/>
      <c r="Y30" s="71"/>
      <c r="Z30" s="72"/>
      <c r="AA30" s="73"/>
      <c r="AB30" s="73"/>
      <c r="AC30" s="74"/>
    </row>
    <row r="31" spans="1:157" s="64" customFormat="1" ht="79.5" customHeight="1" thickBot="1" x14ac:dyDescent="0.25">
      <c r="A31" s="48">
        <v>3</v>
      </c>
      <c r="B31" s="210" t="s">
        <v>73</v>
      </c>
      <c r="C31" s="208">
        <v>2</v>
      </c>
      <c r="D31" s="229" t="s">
        <v>360</v>
      </c>
      <c r="E31" s="242" t="s">
        <v>368</v>
      </c>
      <c r="F31" s="230">
        <v>80000</v>
      </c>
      <c r="G31" s="228"/>
      <c r="H31" s="68"/>
      <c r="I31" s="68"/>
      <c r="J31" s="68"/>
      <c r="K31" s="68"/>
      <c r="L31" s="55"/>
      <c r="M31" s="78"/>
      <c r="N31" s="69">
        <f>F31/1.19</f>
        <v>67226.890756302528</v>
      </c>
      <c r="O31" s="69">
        <f>Sheet2!G84/1.19</f>
        <v>0</v>
      </c>
      <c r="P31" s="69">
        <f t="shared" ref="P31:U31" si="3">H31/1.19</f>
        <v>0</v>
      </c>
      <c r="Q31" s="69">
        <f t="shared" si="3"/>
        <v>0</v>
      </c>
      <c r="R31" s="69">
        <f t="shared" si="3"/>
        <v>0</v>
      </c>
      <c r="S31" s="69">
        <f t="shared" si="3"/>
        <v>0</v>
      </c>
      <c r="T31" s="69">
        <f t="shared" si="3"/>
        <v>0</v>
      </c>
      <c r="U31" s="69">
        <f t="shared" si="3"/>
        <v>0</v>
      </c>
      <c r="V31" s="214">
        <f t="shared" si="1"/>
        <v>67226.890756302528</v>
      </c>
      <c r="W31" s="59" t="s">
        <v>45</v>
      </c>
      <c r="X31" s="59" t="s">
        <v>359</v>
      </c>
      <c r="Y31" s="222" t="s">
        <v>296</v>
      </c>
      <c r="Z31" s="223" t="s">
        <v>301</v>
      </c>
      <c r="AA31" s="281" t="s">
        <v>59</v>
      </c>
      <c r="AB31" s="87" t="s">
        <v>48</v>
      </c>
      <c r="AC31" s="74"/>
    </row>
    <row r="32" spans="1:157" s="236" customFormat="1" ht="31.5" customHeight="1" thickBot="1" x14ac:dyDescent="0.25">
      <c r="A32" s="48">
        <v>4</v>
      </c>
      <c r="B32" s="219"/>
      <c r="C32" s="226"/>
      <c r="D32" s="75" t="s">
        <v>367</v>
      </c>
      <c r="E32" s="215"/>
      <c r="F32" s="94">
        <f>SUM(F31)</f>
        <v>80000</v>
      </c>
      <c r="G32" s="94"/>
      <c r="H32" s="94"/>
      <c r="I32" s="94"/>
      <c r="J32" s="94">
        <f>SUM(J31:J31)</f>
        <v>0</v>
      </c>
      <c r="K32" s="94">
        <f>SUM(K31:K31)</f>
        <v>0</v>
      </c>
      <c r="L32" s="94">
        <f>SUM(L31:L31)</f>
        <v>0</v>
      </c>
      <c r="M32" s="77">
        <f>SUM(M31:M31)</f>
        <v>0</v>
      </c>
      <c r="N32" s="231">
        <f t="shared" ref="N32:U32" si="4">SUM(N31:N31)</f>
        <v>67226.890756302528</v>
      </c>
      <c r="O32" s="231">
        <f t="shared" si="4"/>
        <v>0</v>
      </c>
      <c r="P32" s="231">
        <f t="shared" si="4"/>
        <v>0</v>
      </c>
      <c r="Q32" s="231">
        <f t="shared" si="4"/>
        <v>0</v>
      </c>
      <c r="R32" s="231">
        <f t="shared" si="4"/>
        <v>0</v>
      </c>
      <c r="S32" s="231">
        <f t="shared" si="4"/>
        <v>0</v>
      </c>
      <c r="T32" s="231">
        <f t="shared" si="4"/>
        <v>0</v>
      </c>
      <c r="U32" s="231">
        <f t="shared" si="4"/>
        <v>0</v>
      </c>
      <c r="V32" s="232">
        <f t="shared" si="1"/>
        <v>67226.890756302528</v>
      </c>
      <c r="W32" s="62"/>
      <c r="X32" s="62"/>
      <c r="Y32" s="92"/>
      <c r="Z32" s="72"/>
      <c r="AA32" s="233"/>
      <c r="AB32" s="234"/>
      <c r="AC32" s="235"/>
    </row>
    <row r="33" spans="1:255" s="238" customFormat="1" ht="101.25" customHeight="1" thickBot="1" x14ac:dyDescent="0.25">
      <c r="A33" s="48">
        <v>5</v>
      </c>
      <c r="B33" s="219" t="s">
        <v>50</v>
      </c>
      <c r="C33" s="46">
        <v>3</v>
      </c>
      <c r="D33" s="75" t="s">
        <v>51</v>
      </c>
      <c r="E33" s="46" t="s">
        <v>52</v>
      </c>
      <c r="F33" s="94">
        <v>540000</v>
      </c>
      <c r="G33" s="94"/>
      <c r="H33" s="94"/>
      <c r="I33" s="77"/>
      <c r="J33" s="76"/>
      <c r="K33" s="77"/>
      <c r="L33" s="77"/>
      <c r="M33" s="237"/>
      <c r="N33" s="212">
        <f>F33/1.19</f>
        <v>453781.51260504202</v>
      </c>
      <c r="O33" s="212">
        <f>G33/1.19</f>
        <v>0</v>
      </c>
      <c r="P33" s="212">
        <f t="shared" ref="P33:U33" si="5">H33/1.19</f>
        <v>0</v>
      </c>
      <c r="Q33" s="212">
        <f t="shared" si="5"/>
        <v>0</v>
      </c>
      <c r="R33" s="212">
        <f t="shared" si="5"/>
        <v>0</v>
      </c>
      <c r="S33" s="212">
        <f t="shared" si="5"/>
        <v>0</v>
      </c>
      <c r="T33" s="212">
        <f t="shared" si="5"/>
        <v>0</v>
      </c>
      <c r="U33" s="212">
        <f t="shared" si="5"/>
        <v>0</v>
      </c>
      <c r="V33" s="58">
        <f t="shared" si="1"/>
        <v>453781.51260504202</v>
      </c>
      <c r="W33" s="60" t="s">
        <v>53</v>
      </c>
      <c r="X33" s="60" t="s">
        <v>54</v>
      </c>
      <c r="Y33" s="79" t="s">
        <v>305</v>
      </c>
      <c r="Z33" s="216" t="s">
        <v>309</v>
      </c>
      <c r="AA33" s="50" t="s">
        <v>47</v>
      </c>
      <c r="AB33" s="81" t="s">
        <v>48</v>
      </c>
      <c r="AC33" s="12"/>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c r="BF33" s="3"/>
      <c r="BG33" s="3"/>
      <c r="BH33" s="3"/>
      <c r="BI33" s="3"/>
      <c r="BJ33" s="3"/>
      <c r="BK33" s="3"/>
      <c r="BL33" s="3"/>
      <c r="BM33" s="3"/>
      <c r="BN33" s="3"/>
      <c r="BO33" s="3"/>
      <c r="BP33" s="3"/>
      <c r="BQ33" s="3"/>
      <c r="BR33" s="3"/>
      <c r="BS33" s="3"/>
      <c r="BT33" s="3"/>
      <c r="BU33" s="3"/>
      <c r="BV33" s="3"/>
      <c r="BW33" s="3"/>
      <c r="BX33" s="3"/>
      <c r="BY33" s="3"/>
      <c r="BZ33" s="3"/>
      <c r="CA33" s="3"/>
      <c r="CB33" s="3"/>
      <c r="CC33" s="3"/>
      <c r="CD33" s="3"/>
      <c r="CE33" s="3"/>
      <c r="CF33" s="3"/>
      <c r="CG33" s="3"/>
      <c r="CH33" s="3"/>
      <c r="CI33" s="3"/>
      <c r="CJ33" s="3"/>
      <c r="CK33" s="3"/>
      <c r="CL33" s="3"/>
      <c r="CM33" s="3"/>
      <c r="CN33" s="3"/>
      <c r="CO33" s="3"/>
      <c r="CP33" s="3"/>
      <c r="CQ33" s="3"/>
      <c r="CR33" s="3"/>
      <c r="CS33" s="3"/>
      <c r="CT33" s="3"/>
      <c r="CU33" s="3"/>
      <c r="CV33" s="3"/>
      <c r="CW33" s="3"/>
      <c r="CX33" s="3"/>
      <c r="CY33" s="3"/>
      <c r="CZ33" s="3"/>
      <c r="DA33" s="3"/>
      <c r="DB33" s="3"/>
      <c r="DC33" s="3"/>
      <c r="DD33" s="3"/>
      <c r="DE33" s="3"/>
      <c r="DF33" s="3"/>
      <c r="DG33" s="3"/>
      <c r="DH33" s="3"/>
      <c r="DI33" s="3"/>
      <c r="DJ33" s="3"/>
      <c r="DK33" s="3"/>
      <c r="DL33" s="3"/>
      <c r="DM33" s="3"/>
      <c r="DN33" s="3"/>
      <c r="DO33" s="3"/>
      <c r="DP33" s="3"/>
      <c r="DQ33" s="3"/>
      <c r="DR33" s="3"/>
      <c r="DS33" s="3"/>
      <c r="DT33" s="3"/>
      <c r="DU33" s="3"/>
      <c r="DV33" s="3"/>
      <c r="DW33" s="3"/>
      <c r="DX33" s="3"/>
      <c r="DY33" s="3"/>
      <c r="DZ33" s="3"/>
      <c r="EA33" s="3"/>
      <c r="EB33" s="3"/>
      <c r="EC33" s="3"/>
      <c r="ED33" s="3"/>
      <c r="EE33" s="3"/>
      <c r="EF33" s="3"/>
      <c r="EG33" s="3"/>
      <c r="EH33" s="3"/>
      <c r="EI33" s="3"/>
      <c r="EJ33" s="3"/>
      <c r="EK33" s="3"/>
      <c r="EL33" s="3"/>
      <c r="EM33" s="3"/>
      <c r="EN33" s="3"/>
      <c r="EO33" s="3"/>
      <c r="EP33" s="3"/>
      <c r="EQ33" s="3"/>
      <c r="ER33" s="3"/>
      <c r="ES33" s="3"/>
      <c r="ET33" s="3"/>
      <c r="EU33" s="3"/>
      <c r="EV33" s="3"/>
      <c r="EW33" s="3"/>
      <c r="EX33" s="3"/>
      <c r="EY33" s="3"/>
      <c r="EZ33" s="3"/>
      <c r="FA33" s="3"/>
      <c r="FB33" s="3"/>
      <c r="FC33" s="3"/>
      <c r="FD33" s="3"/>
      <c r="FE33" s="3"/>
      <c r="FF33" s="3"/>
      <c r="FG33" s="3"/>
      <c r="FH33" s="3"/>
      <c r="FI33" s="3"/>
      <c r="FJ33" s="3"/>
      <c r="FK33" s="3"/>
      <c r="FL33" s="3"/>
      <c r="FM33" s="3"/>
      <c r="FN33" s="3"/>
      <c r="FO33" s="3"/>
      <c r="FP33" s="3"/>
      <c r="FQ33" s="3"/>
      <c r="FR33" s="3"/>
      <c r="FS33" s="3"/>
      <c r="FT33" s="3"/>
      <c r="FU33" s="3"/>
      <c r="FV33" s="3"/>
      <c r="FW33" s="3"/>
      <c r="FX33" s="3"/>
      <c r="FY33" s="3"/>
      <c r="FZ33" s="3"/>
      <c r="GA33" s="3"/>
      <c r="GB33" s="3"/>
      <c r="GC33" s="3"/>
      <c r="GD33" s="3"/>
      <c r="GE33" s="3"/>
      <c r="GF33" s="3"/>
      <c r="GG33" s="3"/>
      <c r="GH33" s="3"/>
      <c r="GI33" s="3"/>
      <c r="GJ33" s="3"/>
      <c r="GK33" s="3"/>
      <c r="GL33" s="3"/>
      <c r="GM33" s="3"/>
      <c r="GN33" s="3"/>
      <c r="GO33" s="3"/>
      <c r="GP33" s="3"/>
      <c r="GQ33" s="3"/>
      <c r="GR33" s="3"/>
      <c r="GS33" s="3"/>
      <c r="GT33" s="3"/>
      <c r="GU33" s="3"/>
      <c r="GV33" s="3"/>
      <c r="GW33" s="3"/>
      <c r="GX33" s="3"/>
      <c r="GY33" s="3"/>
      <c r="GZ33" s="3"/>
      <c r="HA33" s="3"/>
      <c r="HB33" s="3"/>
      <c r="HC33" s="3"/>
      <c r="HD33" s="3"/>
      <c r="HE33" s="3"/>
      <c r="HF33" s="3"/>
      <c r="HG33" s="3"/>
      <c r="HH33" s="3"/>
      <c r="HI33" s="3"/>
      <c r="HJ33" s="3"/>
      <c r="HK33" s="3"/>
      <c r="HL33" s="3"/>
      <c r="HM33" s="3"/>
      <c r="HN33" s="3"/>
      <c r="HO33" s="3"/>
      <c r="HP33" s="3"/>
      <c r="HQ33" s="3"/>
      <c r="HR33" s="3"/>
      <c r="HS33" s="3"/>
      <c r="HT33" s="3"/>
      <c r="HU33" s="3"/>
      <c r="HV33" s="3"/>
      <c r="HW33" s="3"/>
      <c r="HX33" s="3"/>
      <c r="HY33" s="3"/>
      <c r="HZ33" s="3"/>
      <c r="IA33" s="3"/>
      <c r="IB33" s="3"/>
      <c r="IC33" s="3"/>
      <c r="ID33" s="3"/>
      <c r="IE33" s="3"/>
      <c r="IF33" s="3"/>
      <c r="IG33" s="3"/>
      <c r="IH33" s="3"/>
      <c r="II33" s="3"/>
      <c r="IJ33" s="3"/>
      <c r="IK33" s="3"/>
      <c r="IL33" s="3"/>
      <c r="IM33" s="3"/>
      <c r="IN33" s="3"/>
      <c r="IO33" s="3"/>
      <c r="IP33" s="3"/>
      <c r="IQ33" s="3"/>
      <c r="IR33" s="3"/>
      <c r="IS33" s="3"/>
      <c r="IT33" s="3"/>
      <c r="IU33" s="3"/>
    </row>
    <row r="34" spans="1:255" ht="28.5" customHeight="1" thickBot="1" x14ac:dyDescent="0.25">
      <c r="A34" s="48">
        <v>6</v>
      </c>
      <c r="B34" s="65"/>
      <c r="C34" s="48"/>
      <c r="D34" s="82" t="s">
        <v>55</v>
      </c>
      <c r="E34" s="46"/>
      <c r="F34" s="68"/>
      <c r="G34" s="68"/>
      <c r="H34" s="68"/>
      <c r="I34" s="68"/>
      <c r="J34" s="68"/>
      <c r="K34" s="68"/>
      <c r="L34" s="55"/>
      <c r="M34" s="78"/>
      <c r="N34" s="57">
        <f t="shared" ref="N34:U34" si="6">SUM(N33)</f>
        <v>453781.51260504202</v>
      </c>
      <c r="O34" s="57">
        <f t="shared" si="6"/>
        <v>0</v>
      </c>
      <c r="P34" s="69">
        <f t="shared" si="6"/>
        <v>0</v>
      </c>
      <c r="Q34" s="57">
        <f t="shared" si="6"/>
        <v>0</v>
      </c>
      <c r="R34" s="57">
        <f t="shared" si="6"/>
        <v>0</v>
      </c>
      <c r="S34" s="57">
        <f t="shared" si="6"/>
        <v>0</v>
      </c>
      <c r="T34" s="57">
        <f t="shared" si="6"/>
        <v>0</v>
      </c>
      <c r="U34" s="57">
        <f t="shared" si="6"/>
        <v>0</v>
      </c>
      <c r="V34" s="58">
        <f t="shared" si="1"/>
        <v>453781.51260504202</v>
      </c>
      <c r="W34" s="60"/>
      <c r="X34" s="60"/>
      <c r="Y34" s="79"/>
      <c r="Z34" s="83"/>
      <c r="AA34" s="80"/>
      <c r="AB34" s="81"/>
      <c r="AC34" s="13"/>
    </row>
    <row r="35" spans="1:255" ht="94.5" customHeight="1" thickBot="1" x14ac:dyDescent="0.25">
      <c r="A35" s="48">
        <v>7</v>
      </c>
      <c r="B35" s="85" t="s">
        <v>56</v>
      </c>
      <c r="C35" s="40">
        <v>4</v>
      </c>
      <c r="D35" s="66" t="s">
        <v>60</v>
      </c>
      <c r="E35" s="44" t="s">
        <v>61</v>
      </c>
      <c r="F35" s="68"/>
      <c r="G35" s="55"/>
      <c r="H35" s="55"/>
      <c r="I35" s="55"/>
      <c r="J35" s="76"/>
      <c r="K35" s="77">
        <v>69000</v>
      </c>
      <c r="L35" s="77"/>
      <c r="M35" s="78"/>
      <c r="N35" s="57">
        <f>F35/1.09</f>
        <v>0</v>
      </c>
      <c r="O35" s="57">
        <f>G35/1.09</f>
        <v>0</v>
      </c>
      <c r="P35" s="57">
        <f t="shared" ref="P35:U35" si="7">H35/1.09</f>
        <v>0</v>
      </c>
      <c r="Q35" s="57">
        <f t="shared" si="7"/>
        <v>0</v>
      </c>
      <c r="R35" s="57">
        <f t="shared" si="7"/>
        <v>0</v>
      </c>
      <c r="S35" s="57">
        <f t="shared" si="7"/>
        <v>63302.752293577978</v>
      </c>
      <c r="T35" s="57">
        <f t="shared" si="7"/>
        <v>0</v>
      </c>
      <c r="U35" s="57">
        <f t="shared" si="7"/>
        <v>0</v>
      </c>
      <c r="V35" s="58">
        <f t="shared" si="1"/>
        <v>63302.752293577978</v>
      </c>
      <c r="W35" s="60" t="s">
        <v>53</v>
      </c>
      <c r="X35" s="60" t="s">
        <v>58</v>
      </c>
      <c r="Y35" s="84" t="s">
        <v>296</v>
      </c>
      <c r="Z35" s="62" t="s">
        <v>301</v>
      </c>
      <c r="AA35" s="80" t="s">
        <v>59</v>
      </c>
      <c r="AB35" s="81" t="s">
        <v>48</v>
      </c>
      <c r="AC35" s="13"/>
    </row>
    <row r="36" spans="1:255" ht="99" customHeight="1" thickBot="1" x14ac:dyDescent="0.25">
      <c r="A36" s="48">
        <v>8</v>
      </c>
      <c r="B36" s="85" t="s">
        <v>56</v>
      </c>
      <c r="C36" s="40">
        <v>5</v>
      </c>
      <c r="D36" s="66" t="s">
        <v>62</v>
      </c>
      <c r="E36" s="44" t="s">
        <v>63</v>
      </c>
      <c r="F36" s="68"/>
      <c r="G36" s="55"/>
      <c r="H36" s="55"/>
      <c r="I36" s="55"/>
      <c r="J36" s="76">
        <v>144000</v>
      </c>
      <c r="K36" s="77"/>
      <c r="L36" s="77"/>
      <c r="M36" s="78"/>
      <c r="N36" s="57">
        <f t="shared" ref="N36:O38" si="8">F36/1.19</f>
        <v>0</v>
      </c>
      <c r="O36" s="57">
        <f t="shared" si="8"/>
        <v>0</v>
      </c>
      <c r="P36" s="57">
        <f t="shared" ref="P36:U38" si="9">H36/1.19</f>
        <v>0</v>
      </c>
      <c r="Q36" s="57">
        <f t="shared" si="9"/>
        <v>0</v>
      </c>
      <c r="R36" s="57">
        <f t="shared" si="9"/>
        <v>121008.40336134455</v>
      </c>
      <c r="S36" s="57">
        <f t="shared" si="9"/>
        <v>0</v>
      </c>
      <c r="T36" s="57">
        <f t="shared" si="9"/>
        <v>0</v>
      </c>
      <c r="U36" s="57">
        <f t="shared" si="9"/>
        <v>0</v>
      </c>
      <c r="V36" s="58">
        <f t="shared" si="1"/>
        <v>121008.40336134455</v>
      </c>
      <c r="W36" s="60" t="s">
        <v>53</v>
      </c>
      <c r="X36" s="60" t="s">
        <v>54</v>
      </c>
      <c r="Y36" s="84" t="s">
        <v>296</v>
      </c>
      <c r="Z36" s="62" t="s">
        <v>301</v>
      </c>
      <c r="AA36" s="80" t="s">
        <v>47</v>
      </c>
      <c r="AB36" s="50" t="s">
        <v>57</v>
      </c>
      <c r="AC36" s="13"/>
    </row>
    <row r="37" spans="1:255" ht="99" customHeight="1" thickBot="1" x14ac:dyDescent="0.25">
      <c r="A37" s="48">
        <v>9</v>
      </c>
      <c r="B37" s="225" t="s">
        <v>56</v>
      </c>
      <c r="C37" s="224">
        <v>6</v>
      </c>
      <c r="D37" s="66" t="s">
        <v>356</v>
      </c>
      <c r="E37" s="44" t="s">
        <v>365</v>
      </c>
      <c r="F37" s="86"/>
      <c r="G37" s="55"/>
      <c r="H37" s="55"/>
      <c r="I37" s="55"/>
      <c r="J37" s="76">
        <v>235000</v>
      </c>
      <c r="K37" s="77"/>
      <c r="L37" s="77"/>
      <c r="M37" s="86"/>
      <c r="N37" s="57">
        <f t="shared" si="8"/>
        <v>0</v>
      </c>
      <c r="O37" s="57">
        <f t="shared" si="8"/>
        <v>0</v>
      </c>
      <c r="P37" s="57">
        <f t="shared" si="9"/>
        <v>0</v>
      </c>
      <c r="Q37" s="57">
        <f t="shared" si="9"/>
        <v>0</v>
      </c>
      <c r="R37" s="57">
        <f t="shared" si="9"/>
        <v>197478.99159663866</v>
      </c>
      <c r="S37" s="57">
        <f t="shared" si="9"/>
        <v>0</v>
      </c>
      <c r="T37" s="57">
        <f t="shared" si="9"/>
        <v>0</v>
      </c>
      <c r="U37" s="57">
        <f t="shared" si="9"/>
        <v>0</v>
      </c>
      <c r="V37" s="58">
        <f t="shared" si="1"/>
        <v>197478.99159663866</v>
      </c>
      <c r="W37" s="60" t="s">
        <v>53</v>
      </c>
      <c r="X37" s="60" t="s">
        <v>359</v>
      </c>
      <c r="Y37" s="221" t="s">
        <v>296</v>
      </c>
      <c r="Z37" s="62" t="s">
        <v>301</v>
      </c>
      <c r="AA37" s="80" t="s">
        <v>59</v>
      </c>
      <c r="AB37" s="50" t="s">
        <v>48</v>
      </c>
      <c r="AC37" s="13"/>
    </row>
    <row r="38" spans="1:255" ht="99" customHeight="1" thickBot="1" x14ac:dyDescent="0.25">
      <c r="A38" s="48">
        <v>10</v>
      </c>
      <c r="B38" s="225" t="s">
        <v>56</v>
      </c>
      <c r="C38" s="224">
        <v>6.1</v>
      </c>
      <c r="D38" s="66" t="s">
        <v>366</v>
      </c>
      <c r="E38" s="55" t="s">
        <v>250</v>
      </c>
      <c r="F38" s="86"/>
      <c r="G38" s="55"/>
      <c r="H38" s="55"/>
      <c r="I38" s="55"/>
      <c r="J38" s="76">
        <v>5000</v>
      </c>
      <c r="K38" s="77"/>
      <c r="L38" s="77"/>
      <c r="M38" s="86"/>
      <c r="N38" s="57">
        <f t="shared" si="8"/>
        <v>0</v>
      </c>
      <c r="O38" s="57">
        <f t="shared" si="8"/>
        <v>0</v>
      </c>
      <c r="P38" s="57">
        <f t="shared" si="9"/>
        <v>0</v>
      </c>
      <c r="Q38" s="57">
        <f t="shared" si="9"/>
        <v>0</v>
      </c>
      <c r="R38" s="57">
        <f t="shared" si="9"/>
        <v>4201.680672268908</v>
      </c>
      <c r="S38" s="57">
        <f t="shared" si="9"/>
        <v>0</v>
      </c>
      <c r="T38" s="57">
        <f t="shared" si="9"/>
        <v>0</v>
      </c>
      <c r="U38" s="57">
        <f t="shared" si="9"/>
        <v>0</v>
      </c>
      <c r="V38" s="58">
        <f t="shared" si="1"/>
        <v>4201.680672268908</v>
      </c>
      <c r="W38" s="60" t="s">
        <v>53</v>
      </c>
      <c r="X38" s="60" t="s">
        <v>359</v>
      </c>
      <c r="Y38" s="227" t="s">
        <v>296</v>
      </c>
      <c r="Z38" s="62" t="s">
        <v>301</v>
      </c>
      <c r="AA38" s="80" t="s">
        <v>59</v>
      </c>
      <c r="AB38" s="50" t="s">
        <v>48</v>
      </c>
      <c r="AC38" s="13"/>
    </row>
    <row r="39" spans="1:255" ht="99" customHeight="1" thickBot="1" x14ac:dyDescent="0.25">
      <c r="A39" s="48">
        <v>11</v>
      </c>
      <c r="B39" s="225" t="s">
        <v>56</v>
      </c>
      <c r="C39" s="224">
        <v>7</v>
      </c>
      <c r="D39" s="66" t="s">
        <v>358</v>
      </c>
      <c r="E39" s="241" t="s">
        <v>364</v>
      </c>
      <c r="F39" s="86">
        <v>0</v>
      </c>
      <c r="G39" s="55">
        <v>0</v>
      </c>
      <c r="H39" s="55"/>
      <c r="I39" s="55">
        <v>201000</v>
      </c>
      <c r="J39" s="76"/>
      <c r="K39" s="77"/>
      <c r="L39" s="77"/>
      <c r="M39" s="86"/>
      <c r="N39" s="57">
        <f>F39/1.19</f>
        <v>0</v>
      </c>
      <c r="O39" s="57"/>
      <c r="P39" s="57">
        <f t="shared" ref="P39:U40" si="10">H39/1.19</f>
        <v>0</v>
      </c>
      <c r="Q39" s="57">
        <f t="shared" si="10"/>
        <v>168907.56302521008</v>
      </c>
      <c r="R39" s="57">
        <f t="shared" si="10"/>
        <v>0</v>
      </c>
      <c r="S39" s="57">
        <f t="shared" si="10"/>
        <v>0</v>
      </c>
      <c r="T39" s="57">
        <f t="shared" si="10"/>
        <v>0</v>
      </c>
      <c r="U39" s="57">
        <f t="shared" si="10"/>
        <v>0</v>
      </c>
      <c r="V39" s="58">
        <f t="shared" si="1"/>
        <v>168907.56302521008</v>
      </c>
      <c r="W39" s="60" t="s">
        <v>53</v>
      </c>
      <c r="X39" s="60" t="s">
        <v>54</v>
      </c>
      <c r="Y39" s="221" t="s">
        <v>296</v>
      </c>
      <c r="Z39" s="62" t="s">
        <v>301</v>
      </c>
      <c r="AA39" s="80" t="s">
        <v>47</v>
      </c>
      <c r="AB39" s="50" t="s">
        <v>57</v>
      </c>
      <c r="AC39" s="13"/>
    </row>
    <row r="40" spans="1:255" ht="96" customHeight="1" thickBot="1" x14ac:dyDescent="0.25">
      <c r="A40" s="48">
        <v>12</v>
      </c>
      <c r="B40" s="85" t="s">
        <v>56</v>
      </c>
      <c r="C40" s="48">
        <v>8</v>
      </c>
      <c r="D40" s="66" t="s">
        <v>64</v>
      </c>
      <c r="E40" s="44" t="s">
        <v>65</v>
      </c>
      <c r="F40" s="86">
        <v>225000</v>
      </c>
      <c r="G40" s="55"/>
      <c r="H40" s="55">
        <v>0</v>
      </c>
      <c r="I40" s="55"/>
      <c r="J40" s="76">
        <v>202000</v>
      </c>
      <c r="K40" s="77"/>
      <c r="L40" s="77">
        <v>11000</v>
      </c>
      <c r="M40" s="86">
        <v>8000</v>
      </c>
      <c r="N40" s="57">
        <f>F40/1.19</f>
        <v>189075.63025210085</v>
      </c>
      <c r="O40" s="57">
        <f>G40/1.19</f>
        <v>0</v>
      </c>
      <c r="P40" s="57">
        <f t="shared" si="10"/>
        <v>0</v>
      </c>
      <c r="Q40" s="57">
        <f t="shared" si="10"/>
        <v>0</v>
      </c>
      <c r="R40" s="57">
        <f t="shared" si="10"/>
        <v>169747.89915966388</v>
      </c>
      <c r="S40" s="57">
        <f t="shared" si="10"/>
        <v>0</v>
      </c>
      <c r="T40" s="57">
        <f t="shared" si="10"/>
        <v>9243.6974789915967</v>
      </c>
      <c r="U40" s="57">
        <f t="shared" si="10"/>
        <v>6722.6890756302528</v>
      </c>
      <c r="V40" s="58">
        <f t="shared" si="1"/>
        <v>374789.91596638656</v>
      </c>
      <c r="W40" s="60" t="s">
        <v>53</v>
      </c>
      <c r="X40" s="60" t="s">
        <v>58</v>
      </c>
      <c r="Y40" s="84" t="s">
        <v>296</v>
      </c>
      <c r="Z40" s="62" t="s">
        <v>301</v>
      </c>
      <c r="AA40" s="87" t="s">
        <v>59</v>
      </c>
      <c r="AB40" s="81" t="s">
        <v>48</v>
      </c>
      <c r="AC40" s="13"/>
      <c r="AF40" s="3"/>
    </row>
    <row r="41" spans="1:255" ht="34.5" customHeight="1" thickBot="1" x14ac:dyDescent="0.25">
      <c r="A41" s="48">
        <v>13</v>
      </c>
      <c r="B41" s="85"/>
      <c r="C41" s="48"/>
      <c r="D41" s="66" t="s">
        <v>66</v>
      </c>
      <c r="E41" s="44"/>
      <c r="F41" s="68">
        <f>SUM(F35:F40)</f>
        <v>225000</v>
      </c>
      <c r="G41" s="55">
        <f>SUM(G39:G40)</f>
        <v>0</v>
      </c>
      <c r="H41" s="55">
        <f>SUM(H35:H40)</f>
        <v>0</v>
      </c>
      <c r="I41" s="86">
        <f>SUM(I39:I40)</f>
        <v>201000</v>
      </c>
      <c r="J41" s="55">
        <f>SUM(J35:J40)</f>
        <v>586000</v>
      </c>
      <c r="K41" s="55">
        <f>SUM(K35:K40)</f>
        <v>69000</v>
      </c>
      <c r="L41" s="86">
        <f>SUM(L40)</f>
        <v>11000</v>
      </c>
      <c r="M41" s="55">
        <f>SUM(M40)</f>
        <v>8000</v>
      </c>
      <c r="N41" s="88">
        <f t="shared" ref="N41:U41" si="11">SUM(N35:N40)</f>
        <v>189075.63025210085</v>
      </c>
      <c r="O41" s="88">
        <f t="shared" si="11"/>
        <v>0</v>
      </c>
      <c r="P41" s="57">
        <f t="shared" si="11"/>
        <v>0</v>
      </c>
      <c r="Q41" s="88">
        <f t="shared" si="11"/>
        <v>168907.56302521008</v>
      </c>
      <c r="R41" s="57">
        <f t="shared" si="11"/>
        <v>492436.97478991601</v>
      </c>
      <c r="S41" s="57">
        <f t="shared" si="11"/>
        <v>63302.752293577978</v>
      </c>
      <c r="T41" s="88">
        <f t="shared" si="11"/>
        <v>9243.6974789915967</v>
      </c>
      <c r="U41" s="57">
        <f t="shared" si="11"/>
        <v>6722.6890756302528</v>
      </c>
      <c r="V41" s="58">
        <f t="shared" si="1"/>
        <v>929689.30691542674</v>
      </c>
      <c r="W41" s="60"/>
      <c r="X41" s="60"/>
      <c r="Y41" s="79"/>
      <c r="Z41" s="83"/>
      <c r="AA41" s="89"/>
      <c r="AB41" s="50"/>
      <c r="AC41" s="13"/>
    </row>
    <row r="42" spans="1:255" ht="99" customHeight="1" thickBot="1" x14ac:dyDescent="0.25">
      <c r="A42" s="48">
        <v>14</v>
      </c>
      <c r="B42" s="85" t="s">
        <v>67</v>
      </c>
      <c r="C42" s="251">
        <v>9</v>
      </c>
      <c r="D42" s="252" t="s">
        <v>68</v>
      </c>
      <c r="E42" s="253" t="s">
        <v>69</v>
      </c>
      <c r="F42" s="254">
        <v>121573</v>
      </c>
      <c r="G42" s="55"/>
      <c r="H42" s="90"/>
      <c r="I42" s="90"/>
      <c r="J42" s="91"/>
      <c r="K42" s="77"/>
      <c r="L42" s="91"/>
      <c r="M42" s="55"/>
      <c r="N42" s="57">
        <f t="shared" ref="N42:O46" si="12">F42/1.19</f>
        <v>102162.18487394959</v>
      </c>
      <c r="O42" s="57">
        <f t="shared" si="12"/>
        <v>0</v>
      </c>
      <c r="P42" s="57">
        <f t="shared" ref="P42:U46" si="13">H42/1.19</f>
        <v>0</v>
      </c>
      <c r="Q42" s="57">
        <f t="shared" si="13"/>
        <v>0</v>
      </c>
      <c r="R42" s="57">
        <f t="shared" si="13"/>
        <v>0</v>
      </c>
      <c r="S42" s="57">
        <f t="shared" si="13"/>
        <v>0</v>
      </c>
      <c r="T42" s="57">
        <f t="shared" si="13"/>
        <v>0</v>
      </c>
      <c r="U42" s="57">
        <f t="shared" si="13"/>
        <v>0</v>
      </c>
      <c r="V42" s="58">
        <f t="shared" si="1"/>
        <v>102162.18487394959</v>
      </c>
      <c r="W42" s="60" t="s">
        <v>53</v>
      </c>
      <c r="X42" s="60" t="s">
        <v>54</v>
      </c>
      <c r="Y42" s="92" t="s">
        <v>300</v>
      </c>
      <c r="Z42" s="83" t="s">
        <v>347</v>
      </c>
      <c r="AA42" s="89" t="s">
        <v>47</v>
      </c>
      <c r="AB42" s="81" t="s">
        <v>291</v>
      </c>
      <c r="AC42" s="13"/>
    </row>
    <row r="43" spans="1:255" ht="99" customHeight="1" thickBot="1" x14ac:dyDescent="0.25">
      <c r="A43" s="48">
        <v>15</v>
      </c>
      <c r="B43" s="208" t="s">
        <v>67</v>
      </c>
      <c r="C43" s="251">
        <v>10</v>
      </c>
      <c r="D43" s="252" t="s">
        <v>321</v>
      </c>
      <c r="E43" s="253" t="s">
        <v>69</v>
      </c>
      <c r="F43" s="254">
        <v>121571</v>
      </c>
      <c r="G43" s="55"/>
      <c r="H43" s="93"/>
      <c r="I43" s="93"/>
      <c r="J43" s="77"/>
      <c r="K43" s="94"/>
      <c r="L43" s="77"/>
      <c r="M43" s="55"/>
      <c r="N43" s="57">
        <f t="shared" si="12"/>
        <v>102160.50420168068</v>
      </c>
      <c r="O43" s="57">
        <f t="shared" si="12"/>
        <v>0</v>
      </c>
      <c r="P43" s="57">
        <f t="shared" si="13"/>
        <v>0</v>
      </c>
      <c r="Q43" s="57">
        <f t="shared" si="13"/>
        <v>0</v>
      </c>
      <c r="R43" s="57">
        <f t="shared" si="13"/>
        <v>0</v>
      </c>
      <c r="S43" s="57">
        <f t="shared" si="13"/>
        <v>0</v>
      </c>
      <c r="T43" s="57">
        <f t="shared" si="13"/>
        <v>0</v>
      </c>
      <c r="U43" s="57">
        <f t="shared" si="13"/>
        <v>0</v>
      </c>
      <c r="V43" s="58">
        <f t="shared" si="1"/>
        <v>102160.50420168068</v>
      </c>
      <c r="W43" s="60" t="s">
        <v>53</v>
      </c>
      <c r="X43" s="60" t="s">
        <v>54</v>
      </c>
      <c r="Y43" s="92" t="s">
        <v>300</v>
      </c>
      <c r="Z43" s="83" t="s">
        <v>347</v>
      </c>
      <c r="AA43" s="89" t="s">
        <v>47</v>
      </c>
      <c r="AB43" s="81" t="s">
        <v>291</v>
      </c>
      <c r="AC43" s="13"/>
    </row>
    <row r="44" spans="1:255" ht="99" customHeight="1" thickBot="1" x14ac:dyDescent="0.25">
      <c r="A44" s="48">
        <v>16</v>
      </c>
      <c r="B44" s="208" t="s">
        <v>67</v>
      </c>
      <c r="C44" s="251">
        <v>11</v>
      </c>
      <c r="D44" s="252" t="s">
        <v>323</v>
      </c>
      <c r="E44" s="253" t="s">
        <v>69</v>
      </c>
      <c r="F44" s="254">
        <v>0</v>
      </c>
      <c r="G44" s="55"/>
      <c r="H44" s="93"/>
      <c r="I44" s="93"/>
      <c r="J44" s="77"/>
      <c r="K44" s="94"/>
      <c r="L44" s="77"/>
      <c r="M44" s="55"/>
      <c r="N44" s="57">
        <f t="shared" si="12"/>
        <v>0</v>
      </c>
      <c r="O44" s="57">
        <f t="shared" si="12"/>
        <v>0</v>
      </c>
      <c r="P44" s="57">
        <f t="shared" si="13"/>
        <v>0</v>
      </c>
      <c r="Q44" s="57">
        <f t="shared" si="13"/>
        <v>0</v>
      </c>
      <c r="R44" s="57">
        <f t="shared" si="13"/>
        <v>0</v>
      </c>
      <c r="S44" s="57">
        <f t="shared" si="13"/>
        <v>0</v>
      </c>
      <c r="T44" s="57">
        <f t="shared" si="13"/>
        <v>0</v>
      </c>
      <c r="U44" s="57">
        <f t="shared" si="13"/>
        <v>0</v>
      </c>
      <c r="V44" s="58">
        <f t="shared" si="1"/>
        <v>0</v>
      </c>
      <c r="W44" s="60" t="s">
        <v>53</v>
      </c>
      <c r="X44" s="60"/>
      <c r="Y44" s="92"/>
      <c r="Z44" s="83"/>
      <c r="AA44" s="89"/>
      <c r="AB44" s="81"/>
      <c r="AC44" s="13"/>
    </row>
    <row r="45" spans="1:255" ht="89.25" customHeight="1" thickBot="1" x14ac:dyDescent="0.25">
      <c r="A45" s="48">
        <v>17</v>
      </c>
      <c r="B45" s="208" t="s">
        <v>67</v>
      </c>
      <c r="C45" s="251">
        <v>12</v>
      </c>
      <c r="D45" s="252" t="s">
        <v>324</v>
      </c>
      <c r="E45" s="253" t="s">
        <v>340</v>
      </c>
      <c r="F45" s="254">
        <v>29155</v>
      </c>
      <c r="G45" s="55"/>
      <c r="H45" s="93"/>
      <c r="I45" s="55"/>
      <c r="J45" s="91"/>
      <c r="K45" s="77"/>
      <c r="L45" s="91"/>
      <c r="M45" s="55"/>
      <c r="N45" s="57">
        <f t="shared" si="12"/>
        <v>24500</v>
      </c>
      <c r="O45" s="57">
        <f t="shared" si="12"/>
        <v>0</v>
      </c>
      <c r="P45" s="57">
        <f t="shared" si="13"/>
        <v>0</v>
      </c>
      <c r="Q45" s="57">
        <f t="shared" si="13"/>
        <v>0</v>
      </c>
      <c r="R45" s="57">
        <f t="shared" si="13"/>
        <v>0</v>
      </c>
      <c r="S45" s="57">
        <f t="shared" si="13"/>
        <v>0</v>
      </c>
      <c r="T45" s="57">
        <f t="shared" si="13"/>
        <v>0</v>
      </c>
      <c r="U45" s="57">
        <f t="shared" si="13"/>
        <v>0</v>
      </c>
      <c r="V45" s="58">
        <f t="shared" si="1"/>
        <v>24500</v>
      </c>
      <c r="W45" s="60" t="s">
        <v>53</v>
      </c>
      <c r="X45" s="60"/>
      <c r="Y45" s="355" t="s">
        <v>345</v>
      </c>
      <c r="Z45" s="356"/>
      <c r="AA45" s="356"/>
      <c r="AB45" s="357"/>
      <c r="AC45" s="13"/>
    </row>
    <row r="46" spans="1:255" ht="93" customHeight="1" thickBot="1" x14ac:dyDescent="0.25">
      <c r="A46" s="48">
        <v>18</v>
      </c>
      <c r="B46" s="208" t="s">
        <v>67</v>
      </c>
      <c r="C46" s="251">
        <v>13</v>
      </c>
      <c r="D46" s="255" t="s">
        <v>328</v>
      </c>
      <c r="E46" s="256"/>
      <c r="F46" s="257">
        <v>314000</v>
      </c>
      <c r="G46" s="68"/>
      <c r="H46" s="93"/>
      <c r="I46" s="93"/>
      <c r="J46" s="94"/>
      <c r="K46" s="94"/>
      <c r="L46" s="94"/>
      <c r="M46" s="68"/>
      <c r="N46" s="57">
        <f t="shared" si="12"/>
        <v>263865.54621848743</v>
      </c>
      <c r="O46" s="57">
        <f t="shared" si="12"/>
        <v>0</v>
      </c>
      <c r="P46" s="57">
        <f t="shared" si="13"/>
        <v>0</v>
      </c>
      <c r="Q46" s="57">
        <f t="shared" si="13"/>
        <v>0</v>
      </c>
      <c r="R46" s="57">
        <f t="shared" si="13"/>
        <v>0</v>
      </c>
      <c r="S46" s="57">
        <f t="shared" si="13"/>
        <v>0</v>
      </c>
      <c r="T46" s="57">
        <f t="shared" si="13"/>
        <v>0</v>
      </c>
      <c r="U46" s="57">
        <f t="shared" si="13"/>
        <v>0</v>
      </c>
      <c r="V46" s="58">
        <f t="shared" si="1"/>
        <v>263865.54621848743</v>
      </c>
      <c r="W46" s="60" t="s">
        <v>53</v>
      </c>
      <c r="X46" s="60"/>
      <c r="Y46" s="352" t="s">
        <v>373</v>
      </c>
      <c r="Z46" s="353"/>
      <c r="AA46" s="353"/>
      <c r="AB46" s="354"/>
      <c r="AC46" s="13"/>
    </row>
    <row r="47" spans="1:255" ht="34.5" customHeight="1" thickBot="1" x14ac:dyDescent="0.25">
      <c r="A47" s="48">
        <v>19</v>
      </c>
      <c r="B47" s="85"/>
      <c r="C47" s="48"/>
      <c r="D47" s="46" t="s">
        <v>72</v>
      </c>
      <c r="E47" s="47"/>
      <c r="F47" s="68">
        <f>SUM(F42:F46)</f>
        <v>586299</v>
      </c>
      <c r="G47" s="68"/>
      <c r="H47" s="68"/>
      <c r="I47" s="68"/>
      <c r="J47" s="68"/>
      <c r="K47" s="68"/>
      <c r="L47" s="68"/>
      <c r="M47" s="68"/>
      <c r="N47" s="69">
        <f t="shared" ref="N47:U47" si="14">SUM(N42:N46)</f>
        <v>492688.23529411771</v>
      </c>
      <c r="O47" s="69">
        <f t="shared" si="14"/>
        <v>0</v>
      </c>
      <c r="P47" s="57">
        <f t="shared" si="14"/>
        <v>0</v>
      </c>
      <c r="Q47" s="69">
        <f t="shared" si="14"/>
        <v>0</v>
      </c>
      <c r="R47" s="69">
        <f t="shared" si="14"/>
        <v>0</v>
      </c>
      <c r="S47" s="69">
        <f t="shared" si="14"/>
        <v>0</v>
      </c>
      <c r="T47" s="69">
        <f t="shared" si="14"/>
        <v>0</v>
      </c>
      <c r="U47" s="69">
        <f t="shared" si="14"/>
        <v>0</v>
      </c>
      <c r="V47" s="58">
        <f t="shared" si="1"/>
        <v>492688.23529411771</v>
      </c>
      <c r="W47" s="60"/>
      <c r="X47" s="60"/>
      <c r="Y47" s="95"/>
      <c r="Z47" s="62"/>
      <c r="AA47" s="89"/>
      <c r="AB47" s="81"/>
      <c r="AC47" s="13"/>
    </row>
    <row r="48" spans="1:255" s="96" customFormat="1" ht="37.5" customHeight="1" thickBot="1" x14ac:dyDescent="0.25">
      <c r="A48" s="48">
        <v>22</v>
      </c>
      <c r="B48" s="97"/>
      <c r="C48" s="98"/>
      <c r="D48" s="67" t="s">
        <v>75</v>
      </c>
      <c r="E48" s="47"/>
      <c r="F48" s="99">
        <f>F30+F32+F34+F41+F47</f>
        <v>891299</v>
      </c>
      <c r="G48" s="99">
        <f t="shared" ref="G48:M48" si="15">G30+G32+G34+G41+G47</f>
        <v>0</v>
      </c>
      <c r="H48" s="99">
        <f t="shared" si="15"/>
        <v>0</v>
      </c>
      <c r="I48" s="99">
        <f t="shared" si="15"/>
        <v>201000</v>
      </c>
      <c r="J48" s="99">
        <f t="shared" si="15"/>
        <v>1624000</v>
      </c>
      <c r="K48" s="99">
        <f t="shared" si="15"/>
        <v>69000</v>
      </c>
      <c r="L48" s="99">
        <f t="shared" si="15"/>
        <v>132000</v>
      </c>
      <c r="M48" s="99">
        <f t="shared" si="15"/>
        <v>18000</v>
      </c>
      <c r="N48" s="69">
        <f>N30+N32+N34+N41+N47</f>
        <v>1202772.2689075631</v>
      </c>
      <c r="O48" s="69">
        <f t="shared" ref="O48:U48" si="16">O30+O32+O34+O41+O47</f>
        <v>0</v>
      </c>
      <c r="P48" s="69">
        <f t="shared" si="16"/>
        <v>0</v>
      </c>
      <c r="Q48" s="69">
        <f t="shared" si="16"/>
        <v>168907.56302521008</v>
      </c>
      <c r="R48" s="69">
        <f t="shared" si="16"/>
        <v>1444730.5527715674</v>
      </c>
      <c r="S48" s="69">
        <f t="shared" si="16"/>
        <v>63302.752293577978</v>
      </c>
      <c r="T48" s="69">
        <f t="shared" si="16"/>
        <v>120252.8717909182</v>
      </c>
      <c r="U48" s="69">
        <f t="shared" si="16"/>
        <v>15897.001002235756</v>
      </c>
      <c r="V48" s="69">
        <f t="shared" ref="V48" si="17">V30+V32+V34+V41+V47</f>
        <v>3015863.009791072</v>
      </c>
      <c r="W48" s="60"/>
      <c r="X48" s="100"/>
      <c r="Y48" s="101"/>
      <c r="Z48" s="102"/>
      <c r="AA48" s="103"/>
      <c r="AB48" s="104"/>
      <c r="AC48" s="13"/>
      <c r="AD48" s="7"/>
      <c r="AE48" s="7"/>
      <c r="AF48" s="7"/>
      <c r="AG48" s="7"/>
      <c r="AH48" s="7"/>
      <c r="AI48" s="7"/>
      <c r="AJ48" s="7"/>
      <c r="AK48" s="7"/>
      <c r="AL48" s="7"/>
      <c r="AM48" s="7"/>
      <c r="AN48" s="7"/>
      <c r="AO48" s="7"/>
      <c r="AP48" s="7"/>
      <c r="AQ48" s="7"/>
      <c r="AR48" s="7"/>
      <c r="AS48" s="7"/>
      <c r="AT48" s="7"/>
      <c r="AU48" s="7"/>
      <c r="AV48" s="7"/>
      <c r="AW48" s="7"/>
      <c r="AX48" s="7"/>
      <c r="AY48" s="7"/>
      <c r="AZ48" s="7"/>
      <c r="BA48" s="7"/>
      <c r="BB48" s="7"/>
      <c r="BC48" s="7"/>
      <c r="BD48" s="7"/>
      <c r="BE48" s="7"/>
      <c r="BF48" s="7"/>
      <c r="BG48" s="7"/>
      <c r="BH48" s="7"/>
      <c r="BI48" s="7"/>
      <c r="BJ48" s="7"/>
      <c r="BK48" s="7"/>
      <c r="BL48" s="7"/>
      <c r="BM48" s="7"/>
      <c r="BN48" s="7"/>
      <c r="BO48" s="7"/>
      <c r="BP48" s="7"/>
      <c r="BQ48" s="7"/>
      <c r="BR48" s="7"/>
      <c r="BS48" s="7"/>
      <c r="BT48" s="7"/>
      <c r="BU48" s="7"/>
      <c r="BV48" s="7"/>
      <c r="BW48" s="7"/>
      <c r="BX48" s="7"/>
      <c r="BY48" s="7"/>
      <c r="BZ48" s="7"/>
      <c r="CA48" s="7"/>
      <c r="CB48" s="7"/>
    </row>
    <row r="49" spans="1:30" ht="15.75" x14ac:dyDescent="0.2">
      <c r="A49" s="105"/>
      <c r="B49" s="105"/>
      <c r="C49" s="105"/>
      <c r="D49" s="106"/>
      <c r="E49" s="107"/>
      <c r="F49" s="108"/>
      <c r="G49" s="108"/>
      <c r="H49" s="108"/>
      <c r="I49" s="109"/>
      <c r="J49" s="109"/>
      <c r="K49" s="105"/>
      <c r="L49" s="105"/>
      <c r="M49" s="105"/>
      <c r="N49" s="109"/>
      <c r="O49" s="109"/>
      <c r="P49" s="109"/>
      <c r="Q49" s="105"/>
      <c r="R49" s="105"/>
      <c r="S49" s="105"/>
      <c r="T49" s="105"/>
      <c r="U49" s="105"/>
      <c r="V49" s="109"/>
      <c r="W49" s="109"/>
      <c r="X49" s="109"/>
      <c r="Y49" s="109"/>
      <c r="Z49" s="109"/>
      <c r="AA49" s="109"/>
      <c r="AB49" s="109"/>
      <c r="AC49" s="13"/>
    </row>
    <row r="50" spans="1:30" ht="15.75" hidden="1" x14ac:dyDescent="0.25">
      <c r="A50" s="105"/>
      <c r="B50" s="105"/>
      <c r="C50" s="338" t="s">
        <v>372</v>
      </c>
      <c r="D50" s="338"/>
      <c r="E50" s="107"/>
      <c r="F50" s="108"/>
      <c r="G50" s="108"/>
      <c r="H50" s="108"/>
      <c r="I50" s="109"/>
      <c r="J50" s="109"/>
      <c r="K50" s="105"/>
      <c r="L50" s="105"/>
      <c r="M50" s="105"/>
      <c r="N50" s="109"/>
      <c r="O50" s="109"/>
      <c r="T50" s="110"/>
      <c r="Y50" s="109"/>
      <c r="Z50" s="338"/>
      <c r="AA50" s="338"/>
      <c r="AB50" s="109"/>
      <c r="AC50" s="109"/>
      <c r="AD50" s="111"/>
    </row>
    <row r="51" spans="1:30" ht="16.5" hidden="1" customHeight="1" x14ac:dyDescent="0.25">
      <c r="A51" s="337" t="s">
        <v>371</v>
      </c>
      <c r="B51" s="337"/>
      <c r="C51" s="337"/>
      <c r="D51" s="337"/>
      <c r="E51" s="337"/>
      <c r="F51" s="108"/>
      <c r="G51" s="108"/>
      <c r="H51" s="108"/>
      <c r="I51" s="109"/>
      <c r="J51" s="109"/>
      <c r="K51" s="105"/>
      <c r="L51" s="105"/>
      <c r="M51" s="105"/>
      <c r="N51" s="109"/>
      <c r="O51" s="109"/>
      <c r="T51" s="110"/>
      <c r="Y51" s="336"/>
      <c r="Z51" s="336"/>
      <c r="AA51" s="336"/>
      <c r="AB51" s="336"/>
      <c r="AC51" s="336"/>
      <c r="AD51" s="112"/>
    </row>
    <row r="52" spans="1:30" ht="16.5" hidden="1" customHeight="1" x14ac:dyDescent="0.25">
      <c r="A52" s="274"/>
      <c r="B52" s="274"/>
      <c r="C52" s="274"/>
      <c r="D52" s="274"/>
      <c r="E52" s="274"/>
      <c r="F52" s="108"/>
      <c r="G52" s="108"/>
      <c r="H52" s="108"/>
      <c r="I52" s="109"/>
      <c r="J52" s="109"/>
      <c r="K52" s="273"/>
      <c r="L52" s="273"/>
      <c r="M52" s="273"/>
      <c r="N52" s="109"/>
      <c r="O52" s="109"/>
      <c r="Q52" s="277"/>
      <c r="R52" s="277"/>
      <c r="S52" s="277"/>
      <c r="T52" s="276"/>
      <c r="U52" s="277"/>
      <c r="Y52" s="275"/>
      <c r="Z52" s="275"/>
      <c r="AA52" s="275"/>
      <c r="AB52" s="275"/>
      <c r="AC52" s="275"/>
      <c r="AD52" s="278"/>
    </row>
    <row r="53" spans="1:30" ht="16.5" hidden="1" customHeight="1" x14ac:dyDescent="0.25">
      <c r="A53" s="274"/>
      <c r="B53" s="274"/>
      <c r="C53" s="274"/>
      <c r="D53" s="274"/>
      <c r="E53" s="274"/>
      <c r="F53" s="108"/>
      <c r="G53" s="108"/>
      <c r="H53" s="108"/>
      <c r="I53" s="109"/>
      <c r="J53" s="109"/>
      <c r="K53" s="273"/>
      <c r="L53" s="273"/>
      <c r="M53" s="273"/>
      <c r="N53" s="109"/>
      <c r="O53" s="109"/>
      <c r="Q53" s="277"/>
      <c r="R53" s="277"/>
      <c r="S53" s="277"/>
      <c r="T53" s="276"/>
      <c r="U53" s="277"/>
      <c r="Y53" s="275"/>
      <c r="Z53" s="275"/>
      <c r="AA53" s="275"/>
      <c r="AB53" s="275"/>
      <c r="AC53" s="275"/>
      <c r="AD53" s="278"/>
    </row>
    <row r="54" spans="1:30" ht="16.5" hidden="1" customHeight="1" x14ac:dyDescent="0.25">
      <c r="A54" s="308"/>
      <c r="B54" s="308"/>
      <c r="C54" s="308"/>
      <c r="D54" s="308"/>
      <c r="E54" s="308"/>
      <c r="F54" s="108"/>
      <c r="G54" s="108"/>
      <c r="H54" s="108"/>
      <c r="I54" s="109"/>
      <c r="J54" s="109"/>
      <c r="K54" s="309"/>
      <c r="L54" s="309"/>
      <c r="M54" s="309"/>
      <c r="N54" s="109"/>
      <c r="O54" s="109"/>
      <c r="Q54" s="306"/>
      <c r="R54" s="306"/>
      <c r="S54" s="306"/>
      <c r="T54" s="310"/>
      <c r="U54" s="306"/>
      <c r="Y54" s="307"/>
      <c r="Z54" s="307"/>
      <c r="AA54" s="307"/>
      <c r="AB54" s="307"/>
      <c r="AC54" s="307"/>
      <c r="AD54" s="311"/>
    </row>
    <row r="55" spans="1:30" ht="16.5" hidden="1" customHeight="1" x14ac:dyDescent="0.25">
      <c r="A55" s="308"/>
      <c r="B55" s="308"/>
      <c r="C55" s="308"/>
      <c r="D55" s="308"/>
      <c r="E55" s="308"/>
      <c r="F55" s="108"/>
      <c r="G55" s="108"/>
      <c r="H55" s="108"/>
      <c r="I55" s="109"/>
      <c r="J55" s="109"/>
      <c r="K55" s="309"/>
      <c r="L55" s="309"/>
      <c r="M55" s="309"/>
      <c r="N55" s="109"/>
      <c r="O55" s="109"/>
      <c r="Q55" s="306"/>
      <c r="R55" s="306"/>
      <c r="S55" s="306"/>
      <c r="T55" s="310"/>
      <c r="U55" s="306"/>
      <c r="Y55" s="307"/>
      <c r="Z55" s="307"/>
      <c r="AA55" s="307"/>
      <c r="AB55" s="307"/>
      <c r="AC55" s="307"/>
      <c r="AD55" s="311"/>
    </row>
    <row r="56" spans="1:30" ht="16.5" hidden="1" customHeight="1" x14ac:dyDescent="0.25">
      <c r="A56" s="308"/>
      <c r="B56" s="308"/>
      <c r="C56" s="308"/>
      <c r="D56" s="308"/>
      <c r="E56" s="308"/>
      <c r="F56" s="108"/>
      <c r="G56" s="108"/>
      <c r="H56" s="108"/>
      <c r="I56" s="109"/>
      <c r="J56" s="109"/>
      <c r="K56" s="309"/>
      <c r="L56" s="309"/>
      <c r="M56" s="309"/>
      <c r="N56" s="109"/>
      <c r="O56" s="109"/>
      <c r="Q56" s="306"/>
      <c r="R56" s="306"/>
      <c r="S56" s="306"/>
      <c r="T56" s="310"/>
      <c r="U56" s="306"/>
      <c r="Y56" s="307"/>
      <c r="Z56" s="307"/>
      <c r="AA56" s="307"/>
      <c r="AB56" s="307"/>
      <c r="AC56" s="307"/>
      <c r="AD56" s="311"/>
    </row>
    <row r="57" spans="1:30" ht="16.5" hidden="1" customHeight="1" x14ac:dyDescent="0.25">
      <c r="A57" s="274"/>
      <c r="B57" s="274"/>
      <c r="C57" s="274"/>
      <c r="D57" s="274"/>
      <c r="E57" s="274"/>
      <c r="F57" s="108"/>
      <c r="G57" s="108"/>
      <c r="H57" s="108"/>
      <c r="I57" s="109"/>
      <c r="J57" s="109"/>
      <c r="K57" s="273"/>
      <c r="L57" s="273"/>
      <c r="M57" s="273"/>
      <c r="N57" s="109"/>
      <c r="O57" s="109"/>
      <c r="Q57" s="277"/>
      <c r="R57" s="277"/>
      <c r="S57" s="277"/>
      <c r="T57" s="276"/>
      <c r="U57" s="277"/>
      <c r="Y57" s="275"/>
      <c r="Z57" s="275"/>
      <c r="AA57" s="275"/>
      <c r="AB57" s="275"/>
      <c r="AC57" s="275"/>
      <c r="AD57" s="278"/>
    </row>
    <row r="58" spans="1:30" ht="16.5" hidden="1" customHeight="1" x14ac:dyDescent="0.25">
      <c r="A58" s="300"/>
      <c r="B58" s="300"/>
      <c r="C58" s="300"/>
      <c r="D58" s="300"/>
      <c r="E58" s="300"/>
      <c r="F58" s="108"/>
      <c r="G58" s="108"/>
      <c r="H58" s="108"/>
      <c r="I58" s="109"/>
      <c r="J58" s="109"/>
      <c r="K58" s="299"/>
      <c r="L58" s="299"/>
      <c r="M58" s="299"/>
      <c r="N58" s="109"/>
      <c r="O58" s="109"/>
      <c r="Q58" s="298"/>
      <c r="R58" s="298"/>
      <c r="S58" s="298"/>
      <c r="T58" s="302"/>
      <c r="U58" s="298"/>
      <c r="Y58" s="301"/>
      <c r="Z58" s="301"/>
      <c r="AA58" s="301"/>
      <c r="AB58" s="301"/>
      <c r="AC58" s="301"/>
      <c r="AD58" s="303"/>
    </row>
    <row r="59" spans="1:30" ht="16.5" customHeight="1" x14ac:dyDescent="0.25">
      <c r="A59" s="274"/>
      <c r="B59" s="274"/>
      <c r="C59" s="274"/>
      <c r="D59" s="274"/>
      <c r="E59" s="274"/>
      <c r="F59" s="108"/>
      <c r="G59" s="108"/>
      <c r="H59" s="108"/>
      <c r="I59" s="109"/>
      <c r="J59" s="109"/>
      <c r="K59" s="273"/>
      <c r="L59" s="273"/>
      <c r="M59" s="273"/>
      <c r="N59" s="109"/>
      <c r="O59" s="109"/>
      <c r="Q59" s="277"/>
      <c r="R59" s="277"/>
      <c r="S59" s="277"/>
      <c r="T59" s="276"/>
      <c r="U59" s="277"/>
      <c r="Y59" s="275"/>
      <c r="Z59" s="275"/>
      <c r="AA59" s="275"/>
      <c r="AB59" s="275"/>
      <c r="AC59" s="275"/>
      <c r="AD59" s="278"/>
    </row>
    <row r="60" spans="1:30" ht="16.5" customHeight="1" x14ac:dyDescent="0.25">
      <c r="A60" s="274"/>
      <c r="B60" s="274"/>
      <c r="C60" s="274"/>
      <c r="D60" s="274"/>
      <c r="E60" s="274"/>
      <c r="F60" s="108"/>
      <c r="G60" s="108"/>
      <c r="H60" s="108"/>
      <c r="I60" s="109"/>
      <c r="J60" s="109"/>
      <c r="K60" s="273"/>
      <c r="L60" s="273"/>
      <c r="M60" s="273"/>
      <c r="N60" s="109"/>
      <c r="O60" s="109"/>
      <c r="Q60" s="277"/>
      <c r="R60" s="277"/>
      <c r="S60" s="277"/>
      <c r="T60" s="276"/>
      <c r="U60" s="277"/>
      <c r="Y60" s="275"/>
      <c r="Z60" s="275"/>
      <c r="AA60" s="275"/>
      <c r="AB60" s="275"/>
      <c r="AC60" s="275"/>
      <c r="AD60" s="278"/>
    </row>
    <row r="61" spans="1:30" ht="16.5" customHeight="1" x14ac:dyDescent="0.25">
      <c r="A61" s="274"/>
      <c r="B61" s="274"/>
      <c r="C61" s="274"/>
      <c r="D61" s="274"/>
      <c r="E61" s="274"/>
      <c r="F61" s="108"/>
      <c r="G61" s="108"/>
      <c r="H61" s="108"/>
      <c r="I61" s="109"/>
      <c r="J61" s="109"/>
      <c r="K61" s="273"/>
      <c r="L61" s="273"/>
      <c r="M61" s="273"/>
      <c r="N61" s="109"/>
      <c r="O61" s="109"/>
      <c r="Q61" s="277"/>
      <c r="R61" s="277"/>
      <c r="S61" s="277"/>
      <c r="T61" s="276"/>
      <c r="U61" s="277"/>
      <c r="Y61" s="275"/>
      <c r="Z61" s="275"/>
      <c r="AA61" s="275"/>
      <c r="AB61" s="275"/>
      <c r="AC61" s="275"/>
      <c r="AD61" s="278"/>
    </row>
    <row r="62" spans="1:30" ht="16.5" customHeight="1" x14ac:dyDescent="0.25">
      <c r="A62" s="274"/>
      <c r="B62" s="274"/>
      <c r="C62" s="340" t="s">
        <v>384</v>
      </c>
      <c r="D62" s="340"/>
      <c r="E62" s="340"/>
      <c r="F62" s="340"/>
      <c r="G62" s="108"/>
      <c r="H62" s="108"/>
      <c r="I62" s="109"/>
      <c r="J62" s="109"/>
      <c r="K62" s="273"/>
      <c r="L62" s="273"/>
      <c r="M62" s="273"/>
      <c r="N62" s="109"/>
      <c r="O62" s="109"/>
      <c r="Q62" s="277"/>
      <c r="R62" s="277"/>
      <c r="S62" s="277"/>
      <c r="T62" s="276"/>
      <c r="U62" s="277"/>
      <c r="Y62" s="275"/>
      <c r="Z62" s="275"/>
      <c r="AA62" s="275"/>
      <c r="AB62" s="275"/>
      <c r="AC62" s="275"/>
      <c r="AD62" s="278"/>
    </row>
    <row r="63" spans="1:30" ht="16.5" customHeight="1" x14ac:dyDescent="0.25">
      <c r="A63" s="274"/>
      <c r="B63" s="274"/>
      <c r="C63" s="338" t="s">
        <v>388</v>
      </c>
      <c r="D63" s="338"/>
      <c r="E63" s="338"/>
      <c r="F63" s="338"/>
      <c r="G63" s="108"/>
      <c r="H63" s="108"/>
      <c r="I63" s="109"/>
      <c r="J63" s="109"/>
      <c r="K63" s="273"/>
      <c r="L63" s="273"/>
      <c r="M63" s="273"/>
      <c r="N63" s="109"/>
      <c r="O63" s="109"/>
      <c r="Q63" s="277"/>
      <c r="R63" s="277"/>
      <c r="S63" s="277"/>
      <c r="T63" s="276"/>
      <c r="U63" s="277"/>
      <c r="Y63" s="275"/>
      <c r="Z63" s="275"/>
      <c r="AA63" s="275"/>
      <c r="AB63" s="275"/>
      <c r="AC63" s="275"/>
      <c r="AD63" s="278"/>
    </row>
    <row r="64" spans="1:30" ht="16.5" customHeight="1" x14ac:dyDescent="0.25">
      <c r="A64" s="274"/>
      <c r="B64" s="274"/>
      <c r="C64" s="277"/>
      <c r="D64" s="12"/>
      <c r="F64" s="6"/>
      <c r="G64" s="108"/>
      <c r="H64" s="108"/>
      <c r="I64" s="109"/>
      <c r="J64" s="109"/>
      <c r="K64" s="273"/>
      <c r="L64" s="273"/>
      <c r="M64" s="273"/>
      <c r="N64" s="109"/>
      <c r="O64" s="109"/>
      <c r="Q64" s="277"/>
      <c r="R64" s="277"/>
      <c r="S64" s="277"/>
      <c r="T64" s="276"/>
      <c r="U64" s="277"/>
      <c r="Y64" s="275"/>
      <c r="Z64" s="275"/>
      <c r="AA64" s="275"/>
      <c r="AB64" s="275"/>
      <c r="AC64" s="275"/>
      <c r="AD64" s="278"/>
    </row>
    <row r="65" spans="1:30" ht="16.5" customHeight="1" x14ac:dyDescent="0.25">
      <c r="A65" s="308"/>
      <c r="B65" s="308"/>
      <c r="C65" s="306"/>
      <c r="D65" s="12"/>
      <c r="F65" s="6"/>
      <c r="G65" s="108"/>
      <c r="H65" s="108"/>
      <c r="I65" s="109"/>
      <c r="J65" s="109"/>
      <c r="K65" s="309"/>
      <c r="L65" s="309"/>
      <c r="M65" s="309"/>
      <c r="N65" s="109"/>
      <c r="O65" s="109"/>
      <c r="Q65" s="306"/>
      <c r="R65" s="306"/>
      <c r="S65" s="306"/>
      <c r="T65" s="310"/>
      <c r="U65" s="306"/>
      <c r="Y65" s="307"/>
      <c r="Z65" s="307"/>
      <c r="AA65" s="307"/>
      <c r="AB65" s="307"/>
      <c r="AC65" s="307"/>
      <c r="AD65" s="311"/>
    </row>
    <row r="66" spans="1:30" ht="16.5" customHeight="1" x14ac:dyDescent="0.25">
      <c r="A66" s="308"/>
      <c r="B66" s="308"/>
      <c r="C66" s="306"/>
      <c r="D66" s="12"/>
      <c r="F66" s="6"/>
      <c r="G66" s="108"/>
      <c r="H66" s="108"/>
      <c r="I66" s="109"/>
      <c r="J66" s="109"/>
      <c r="K66" s="309"/>
      <c r="L66" s="309"/>
      <c r="M66" s="309"/>
      <c r="N66" s="109"/>
      <c r="O66" s="109"/>
      <c r="Q66" s="306"/>
      <c r="R66" s="306"/>
      <c r="S66" s="306"/>
      <c r="T66" s="310"/>
      <c r="U66" s="306"/>
      <c r="Y66" s="307"/>
      <c r="Z66" s="307"/>
      <c r="AA66" s="307"/>
      <c r="AB66" s="307"/>
      <c r="AC66" s="307"/>
      <c r="AD66" s="311"/>
    </row>
    <row r="67" spans="1:30" ht="16.5" customHeight="1" x14ac:dyDescent="0.25">
      <c r="A67" s="308"/>
      <c r="B67" s="308"/>
      <c r="C67" s="306"/>
      <c r="D67" s="12"/>
      <c r="F67" s="6"/>
      <c r="G67" s="108"/>
      <c r="H67" s="108"/>
      <c r="I67" s="109"/>
      <c r="J67" s="109"/>
      <c r="K67" s="309"/>
      <c r="L67" s="309"/>
      <c r="M67" s="309"/>
      <c r="N67" s="109"/>
      <c r="O67" s="109"/>
      <c r="Q67" s="306"/>
      <c r="R67" s="306"/>
      <c r="S67" s="306"/>
      <c r="T67" s="310"/>
      <c r="U67" s="306"/>
      <c r="Y67" s="307"/>
      <c r="Z67" s="307"/>
      <c r="AA67" s="307"/>
      <c r="AB67" s="307"/>
      <c r="AC67" s="307"/>
      <c r="AD67" s="311"/>
    </row>
    <row r="68" spans="1:30" ht="16.5" customHeight="1" x14ac:dyDescent="0.25">
      <c r="A68" s="274"/>
      <c r="B68" s="274"/>
      <c r="C68" s="277"/>
      <c r="D68" s="12"/>
      <c r="F68" s="6"/>
      <c r="G68" s="108"/>
      <c r="H68" s="108"/>
      <c r="I68" s="109"/>
      <c r="J68" s="109"/>
      <c r="K68" s="273"/>
      <c r="L68" s="273"/>
      <c r="M68" s="273"/>
      <c r="N68" s="109"/>
      <c r="O68" s="109"/>
      <c r="Q68" s="277"/>
      <c r="R68" s="277"/>
      <c r="S68" s="277"/>
      <c r="T68" s="276"/>
      <c r="U68" s="277"/>
      <c r="Y68" s="275"/>
      <c r="Z68" s="275"/>
      <c r="AA68" s="275"/>
      <c r="AB68" s="275"/>
      <c r="AC68" s="275"/>
      <c r="AD68" s="278"/>
    </row>
    <row r="69" spans="1:30" ht="16.5" customHeight="1" x14ac:dyDescent="0.25">
      <c r="A69" s="274"/>
      <c r="B69" s="274"/>
      <c r="C69" s="277"/>
      <c r="D69" s="12"/>
      <c r="F69" s="6"/>
      <c r="G69" s="108"/>
      <c r="H69" s="108"/>
      <c r="I69" s="109"/>
      <c r="J69" s="109"/>
      <c r="K69" s="273"/>
      <c r="L69" s="273"/>
      <c r="M69" s="273"/>
      <c r="N69" s="109"/>
      <c r="O69" s="109"/>
      <c r="Q69" s="277"/>
      <c r="R69" s="277"/>
      <c r="S69" s="277"/>
      <c r="T69" s="276"/>
      <c r="U69" s="277"/>
      <c r="Y69" s="275"/>
      <c r="Z69" s="275"/>
      <c r="AA69" s="275"/>
      <c r="AB69" s="275"/>
      <c r="AC69" s="275"/>
      <c r="AD69" s="278"/>
    </row>
    <row r="70" spans="1:30" ht="16.5" customHeight="1" x14ac:dyDescent="0.25">
      <c r="A70" s="300"/>
      <c r="B70" s="300"/>
      <c r="C70" s="298"/>
      <c r="D70" s="12"/>
      <c r="F70" s="6"/>
      <c r="G70" s="108"/>
      <c r="H70" s="108"/>
      <c r="I70" s="109"/>
      <c r="J70" s="109"/>
      <c r="K70" s="299"/>
      <c r="L70" s="299"/>
      <c r="M70" s="299"/>
      <c r="N70" s="109"/>
      <c r="O70" s="109"/>
      <c r="Q70" s="298"/>
      <c r="R70" s="298"/>
      <c r="S70" s="298"/>
      <c r="T70" s="302"/>
      <c r="U70" s="298"/>
      <c r="Y70" s="301"/>
      <c r="Z70" s="301"/>
      <c r="AA70" s="301"/>
      <c r="AB70" s="301"/>
      <c r="AC70" s="301"/>
      <c r="AD70" s="303"/>
    </row>
    <row r="71" spans="1:30" ht="16.5" customHeight="1" x14ac:dyDescent="0.25">
      <c r="A71" s="274"/>
      <c r="B71" s="274"/>
      <c r="C71" s="277"/>
      <c r="D71" s="12"/>
      <c r="F71" s="6"/>
      <c r="G71" s="108"/>
      <c r="H71" s="108"/>
      <c r="I71" s="109"/>
      <c r="J71" s="109"/>
      <c r="K71" s="273"/>
      <c r="L71" s="273"/>
      <c r="M71" s="273"/>
      <c r="N71" s="109"/>
      <c r="O71" s="109"/>
      <c r="Q71" s="277"/>
      <c r="R71" s="277"/>
      <c r="S71" s="277"/>
      <c r="T71" s="276"/>
      <c r="U71" s="277"/>
      <c r="Y71" s="275"/>
      <c r="Z71" s="275"/>
      <c r="AA71" s="275"/>
      <c r="AB71" s="275"/>
      <c r="AC71" s="275"/>
      <c r="AD71" s="278"/>
    </row>
    <row r="72" spans="1:30" ht="16.5" customHeight="1" x14ac:dyDescent="0.25">
      <c r="A72" s="274"/>
      <c r="B72" s="274"/>
      <c r="C72" s="277"/>
      <c r="D72" s="12"/>
      <c r="F72" s="6"/>
      <c r="G72" s="108"/>
      <c r="H72" s="108"/>
      <c r="I72" s="109"/>
      <c r="J72" s="109"/>
      <c r="K72" s="273"/>
      <c r="L72" s="273"/>
      <c r="M72" s="273"/>
      <c r="N72" s="109"/>
      <c r="O72" s="109"/>
      <c r="Q72" s="277"/>
      <c r="R72" s="277"/>
      <c r="S72" s="277"/>
      <c r="T72" s="276"/>
      <c r="U72" s="277"/>
      <c r="Y72" s="275"/>
      <c r="Z72" s="275"/>
      <c r="AA72" s="275"/>
      <c r="AB72" s="275"/>
      <c r="AC72" s="275"/>
      <c r="AD72" s="278"/>
    </row>
    <row r="73" spans="1:30" ht="16.5" customHeight="1" x14ac:dyDescent="0.25">
      <c r="A73" s="274"/>
      <c r="B73" s="274"/>
      <c r="C73" s="339" t="s">
        <v>292</v>
      </c>
      <c r="D73" s="339"/>
      <c r="E73" s="109"/>
      <c r="F73" s="109"/>
      <c r="G73" s="108"/>
      <c r="H73" s="108"/>
      <c r="I73" s="109"/>
      <c r="J73" s="109"/>
      <c r="K73" s="273"/>
      <c r="L73" s="273"/>
      <c r="M73" s="273"/>
      <c r="N73" s="109"/>
      <c r="O73" s="109"/>
      <c r="Q73" s="277"/>
      <c r="R73" s="277"/>
      <c r="S73" s="277"/>
      <c r="T73" s="276"/>
      <c r="U73" s="277"/>
      <c r="Y73" s="275"/>
      <c r="Z73" s="275"/>
      <c r="AA73" s="275"/>
      <c r="AB73" s="275"/>
      <c r="AC73" s="275"/>
      <c r="AD73" s="278"/>
    </row>
    <row r="74" spans="1:30" ht="16.5" customHeight="1" x14ac:dyDescent="0.25">
      <c r="A74" s="316"/>
      <c r="B74" s="316"/>
      <c r="C74" s="317"/>
      <c r="D74" s="317" t="s">
        <v>394</v>
      </c>
      <c r="E74" s="109"/>
      <c r="F74" s="109"/>
      <c r="G74" s="108"/>
      <c r="H74" s="108"/>
      <c r="I74" s="109"/>
      <c r="J74" s="109"/>
      <c r="K74" s="313"/>
      <c r="L74" s="313"/>
      <c r="M74" s="313"/>
      <c r="N74" s="109"/>
      <c r="O74" s="109"/>
      <c r="Q74" s="314"/>
      <c r="R74" s="314"/>
      <c r="S74" s="314"/>
      <c r="T74" s="317"/>
      <c r="U74" s="314"/>
      <c r="Y74" s="315"/>
      <c r="Z74" s="315"/>
      <c r="AA74" s="315"/>
      <c r="AB74" s="315"/>
      <c r="AC74" s="315"/>
      <c r="AD74" s="320"/>
    </row>
    <row r="75" spans="1:30" ht="16.5" customHeight="1" x14ac:dyDescent="0.25">
      <c r="A75" s="274"/>
      <c r="B75" s="274"/>
      <c r="C75" s="274"/>
      <c r="D75" s="274"/>
      <c r="E75" s="274"/>
      <c r="F75" s="108"/>
      <c r="G75" s="108"/>
      <c r="H75" s="108"/>
      <c r="I75" s="109"/>
      <c r="J75" s="109"/>
      <c r="K75" s="273"/>
      <c r="L75" s="273"/>
      <c r="M75" s="273"/>
      <c r="N75" s="109"/>
      <c r="O75" s="109"/>
      <c r="Q75" s="277"/>
      <c r="R75" s="277"/>
      <c r="S75" s="277"/>
      <c r="T75" s="276"/>
      <c r="U75" s="277"/>
      <c r="Y75" s="275"/>
      <c r="Z75" s="275"/>
      <c r="AA75" s="275"/>
      <c r="AB75" s="275"/>
      <c r="AC75" s="275"/>
      <c r="AD75" s="278"/>
    </row>
    <row r="76" spans="1:30" ht="16.5" customHeight="1" x14ac:dyDescent="0.25">
      <c r="A76" s="274"/>
      <c r="B76" s="274"/>
      <c r="C76" s="274"/>
      <c r="D76" s="274"/>
      <c r="E76" s="274"/>
      <c r="F76" s="108"/>
      <c r="G76" s="108"/>
      <c r="H76" s="108"/>
      <c r="I76" s="109"/>
      <c r="J76" s="109"/>
      <c r="K76" s="273"/>
      <c r="L76" s="273"/>
      <c r="M76" s="273"/>
      <c r="N76" s="109"/>
      <c r="O76" s="109"/>
      <c r="Q76" s="277"/>
      <c r="R76" s="277"/>
      <c r="S76" s="277"/>
      <c r="T76" s="276"/>
      <c r="U76" s="277"/>
      <c r="Y76" s="275"/>
      <c r="Z76" s="275"/>
      <c r="AA76" s="275"/>
      <c r="AB76" s="275"/>
      <c r="AC76" s="275"/>
      <c r="AD76" s="278"/>
    </row>
    <row r="77" spans="1:30" ht="16.5" customHeight="1" x14ac:dyDescent="0.25">
      <c r="A77" s="274"/>
      <c r="B77" s="274"/>
      <c r="C77" s="274"/>
      <c r="D77" s="274"/>
      <c r="E77" s="274"/>
      <c r="F77" s="108"/>
      <c r="G77" s="108"/>
      <c r="H77" s="108"/>
      <c r="I77" s="109"/>
      <c r="J77" s="109"/>
      <c r="K77" s="273"/>
      <c r="L77" s="273"/>
      <c r="M77" s="273"/>
      <c r="N77" s="109"/>
      <c r="O77" s="109"/>
      <c r="Q77" s="277"/>
      <c r="R77" s="277"/>
      <c r="S77" s="277"/>
      <c r="T77" s="276"/>
      <c r="U77" s="277"/>
      <c r="Y77" s="275"/>
      <c r="Z77" s="275"/>
      <c r="AA77" s="275"/>
      <c r="AB77" s="275"/>
      <c r="AC77" s="275"/>
      <c r="AD77" s="278"/>
    </row>
    <row r="78" spans="1:30" ht="16.5" customHeight="1" x14ac:dyDescent="0.25">
      <c r="A78" s="274"/>
      <c r="B78" s="274"/>
      <c r="C78" s="274"/>
      <c r="D78" s="274"/>
      <c r="E78" s="274"/>
      <c r="F78" s="108"/>
      <c r="G78" s="108"/>
      <c r="H78" s="108"/>
      <c r="I78" s="109"/>
      <c r="J78" s="109"/>
      <c r="K78" s="273"/>
      <c r="L78" s="273"/>
      <c r="M78" s="273"/>
      <c r="N78" s="109"/>
      <c r="O78" s="109"/>
      <c r="Q78" s="277"/>
      <c r="R78" s="277"/>
      <c r="S78" s="277"/>
      <c r="T78" s="276"/>
      <c r="U78" s="277"/>
      <c r="Y78" s="275"/>
      <c r="Z78" s="275"/>
      <c r="AA78" s="275"/>
      <c r="AB78" s="275"/>
      <c r="AC78" s="275"/>
      <c r="AD78" s="278"/>
    </row>
    <row r="79" spans="1:30" ht="16.5" customHeight="1" x14ac:dyDescent="0.25">
      <c r="A79" s="274"/>
      <c r="B79" s="274"/>
      <c r="C79" s="274"/>
      <c r="D79" s="274"/>
      <c r="E79" s="274"/>
      <c r="F79" s="108"/>
      <c r="G79" s="108"/>
      <c r="H79" s="108"/>
      <c r="I79" s="109"/>
      <c r="J79" s="109"/>
      <c r="K79" s="273"/>
      <c r="L79" s="273"/>
      <c r="M79" s="273"/>
      <c r="N79" s="109"/>
      <c r="O79" s="109"/>
      <c r="Q79" s="277"/>
      <c r="R79" s="277"/>
      <c r="S79" s="277"/>
      <c r="T79" s="276"/>
      <c r="U79" s="277"/>
      <c r="Y79" s="275"/>
      <c r="Z79" s="275"/>
      <c r="AA79" s="275"/>
      <c r="AB79" s="275"/>
      <c r="AC79" s="275"/>
      <c r="AD79" s="278"/>
    </row>
    <row r="80" spans="1:30" ht="16.5" customHeight="1" x14ac:dyDescent="0.25">
      <c r="A80" s="274"/>
      <c r="B80" s="274"/>
      <c r="C80" s="274"/>
      <c r="D80" s="274"/>
      <c r="E80" s="274"/>
      <c r="F80" s="108"/>
      <c r="G80" s="108"/>
      <c r="H80" s="108"/>
      <c r="I80" s="109"/>
      <c r="J80" s="109"/>
      <c r="K80" s="273"/>
      <c r="L80" s="273"/>
      <c r="M80" s="273"/>
      <c r="N80" s="109"/>
      <c r="O80" s="109"/>
      <c r="Q80" s="277"/>
      <c r="R80" s="277"/>
      <c r="S80" s="277"/>
      <c r="T80" s="276"/>
      <c r="U80" s="277"/>
      <c r="Y80" s="275"/>
      <c r="Z80" s="275"/>
      <c r="AA80" s="275"/>
      <c r="AB80" s="275"/>
      <c r="AC80" s="275"/>
      <c r="AD80" s="278"/>
    </row>
    <row r="81" spans="1:30" ht="16.5" customHeight="1" x14ac:dyDescent="0.25">
      <c r="A81" s="274"/>
      <c r="B81" s="274"/>
      <c r="C81" s="274"/>
      <c r="D81" s="274"/>
      <c r="E81" s="274"/>
      <c r="F81" s="108"/>
      <c r="G81" s="108"/>
      <c r="H81" s="108"/>
      <c r="I81" s="109"/>
      <c r="J81" s="109"/>
      <c r="K81" s="273"/>
      <c r="L81" s="273"/>
      <c r="M81" s="273"/>
      <c r="N81" s="109"/>
      <c r="O81" s="109"/>
      <c r="Q81" s="277"/>
      <c r="R81" s="277"/>
      <c r="S81" s="277"/>
      <c r="T81" s="276"/>
      <c r="U81" s="277"/>
      <c r="Y81" s="275"/>
      <c r="Z81" s="275"/>
      <c r="AA81" s="275"/>
      <c r="AB81" s="275"/>
      <c r="AC81" s="275"/>
      <c r="AD81" s="278"/>
    </row>
    <row r="82" spans="1:30" ht="16.5" customHeight="1" x14ac:dyDescent="0.25">
      <c r="A82" s="274"/>
      <c r="B82" s="274"/>
      <c r="C82" s="274"/>
      <c r="D82" s="274"/>
      <c r="E82" s="274"/>
      <c r="F82" s="108"/>
      <c r="G82" s="108"/>
      <c r="H82" s="108"/>
      <c r="I82" s="109"/>
      <c r="J82" s="109"/>
      <c r="K82" s="273"/>
      <c r="L82" s="273"/>
      <c r="M82" s="273"/>
      <c r="N82" s="109"/>
      <c r="O82" s="109"/>
      <c r="Q82" s="277"/>
      <c r="R82" s="277"/>
      <c r="S82" s="277"/>
      <c r="T82" s="276"/>
      <c r="U82" s="277"/>
      <c r="Y82" s="275"/>
      <c r="Z82" s="275"/>
      <c r="AA82" s="275"/>
      <c r="AB82" s="275"/>
      <c r="AC82" s="275"/>
      <c r="AD82" s="278"/>
    </row>
    <row r="83" spans="1:30" ht="16.5" customHeight="1" x14ac:dyDescent="0.25">
      <c r="A83" s="274"/>
      <c r="B83" s="274"/>
      <c r="C83" s="274"/>
      <c r="D83" s="274"/>
      <c r="E83" s="274"/>
      <c r="F83" s="108"/>
      <c r="G83" s="108"/>
      <c r="H83" s="108"/>
      <c r="I83" s="109"/>
      <c r="J83" s="109"/>
      <c r="K83" s="273"/>
      <c r="L83" s="273"/>
      <c r="M83" s="273"/>
      <c r="N83" s="109"/>
      <c r="O83" s="109"/>
      <c r="Q83" s="277"/>
      <c r="R83" s="277"/>
      <c r="S83" s="277"/>
      <c r="T83" s="276"/>
      <c r="U83" s="277"/>
      <c r="Y83" s="275"/>
      <c r="Z83" s="275"/>
      <c r="AA83" s="275"/>
      <c r="AB83" s="275"/>
      <c r="AC83" s="275"/>
      <c r="AD83" s="278"/>
    </row>
    <row r="84" spans="1:30" ht="15.75" customHeight="1" x14ac:dyDescent="0.2">
      <c r="A84" s="105"/>
      <c r="B84" s="337"/>
      <c r="C84" s="337"/>
      <c r="D84" s="337"/>
      <c r="E84" s="107"/>
      <c r="F84" s="108"/>
      <c r="G84" s="108"/>
      <c r="H84" s="108"/>
      <c r="I84" s="109"/>
      <c r="J84" s="109"/>
      <c r="K84" s="105"/>
      <c r="L84" s="105"/>
      <c r="M84" s="105"/>
      <c r="N84" s="109"/>
      <c r="O84" s="109"/>
      <c r="P84" s="109"/>
      <c r="Q84" s="338"/>
      <c r="R84" s="338"/>
      <c r="S84" s="338"/>
      <c r="T84" s="107"/>
      <c r="U84" s="338"/>
      <c r="V84" s="338"/>
      <c r="W84" s="338"/>
      <c r="X84" s="105"/>
      <c r="Y84" s="338"/>
      <c r="Z84" s="338"/>
      <c r="AA84" s="338"/>
      <c r="AB84" s="338"/>
      <c r="AC84" s="105"/>
      <c r="AD84" s="111"/>
    </row>
    <row r="85" spans="1:30" ht="17.25" customHeight="1" x14ac:dyDescent="0.2">
      <c r="A85" s="2"/>
      <c r="B85" s="2"/>
      <c r="D85" s="12"/>
      <c r="F85" s="6"/>
      <c r="I85" s="13"/>
      <c r="J85" s="13"/>
      <c r="K85" s="2"/>
      <c r="L85" s="2"/>
      <c r="M85" s="2"/>
      <c r="N85" s="13"/>
      <c r="O85" s="13"/>
      <c r="P85" s="13"/>
      <c r="R85" s="113"/>
      <c r="S85" s="113"/>
      <c r="T85" s="113"/>
      <c r="U85" s="113"/>
      <c r="V85" s="335"/>
      <c r="W85" s="335"/>
      <c r="X85" s="335"/>
      <c r="Y85" s="335"/>
      <c r="Z85" s="335"/>
      <c r="AA85" s="114"/>
      <c r="AB85" s="13"/>
      <c r="AC85" s="13"/>
    </row>
    <row r="86" spans="1:30" x14ac:dyDescent="0.2">
      <c r="F86" s="6"/>
    </row>
    <row r="87" spans="1:30" x14ac:dyDescent="0.2">
      <c r="F87" s="6"/>
    </row>
    <row r="88" spans="1:30" x14ac:dyDescent="0.2">
      <c r="C88" s="277"/>
      <c r="D88" s="12"/>
      <c r="F88" s="6"/>
      <c r="I88" s="13"/>
      <c r="J88" s="13"/>
      <c r="K88" s="277"/>
      <c r="L88" s="277"/>
      <c r="M88" s="277"/>
      <c r="N88" s="13"/>
    </row>
    <row r="89" spans="1:30" x14ac:dyDescent="0.2">
      <c r="C89" s="277"/>
      <c r="D89" s="12"/>
      <c r="F89" s="6"/>
      <c r="I89" s="13"/>
      <c r="J89" s="13"/>
      <c r="K89" s="277"/>
      <c r="L89" s="277"/>
      <c r="M89" s="277"/>
      <c r="N89" s="13"/>
    </row>
    <row r="90" spans="1:30" x14ac:dyDescent="0.2">
      <c r="C90" s="277"/>
      <c r="D90" s="12"/>
      <c r="F90" s="6"/>
      <c r="I90" s="13"/>
      <c r="J90" s="13"/>
      <c r="K90" s="277"/>
      <c r="L90" s="277"/>
      <c r="M90" s="277"/>
      <c r="N90" s="13"/>
    </row>
    <row r="91" spans="1:30" x14ac:dyDescent="0.2">
      <c r="F91" s="6"/>
    </row>
    <row r="92" spans="1:30" x14ac:dyDescent="0.2">
      <c r="F92" s="6"/>
    </row>
    <row r="93" spans="1:30" x14ac:dyDescent="0.2">
      <c r="F93" s="6"/>
    </row>
    <row r="94" spans="1:30" x14ac:dyDescent="0.2">
      <c r="F94" s="6"/>
    </row>
    <row r="95" spans="1:30" x14ac:dyDescent="0.2">
      <c r="F95" s="6"/>
    </row>
    <row r="96" spans="1:30" x14ac:dyDescent="0.2">
      <c r="F96" s="6"/>
    </row>
    <row r="97" spans="6:6" x14ac:dyDescent="0.2">
      <c r="F97" s="6"/>
    </row>
    <row r="98" spans="6:6" x14ac:dyDescent="0.2">
      <c r="F98" s="6"/>
    </row>
    <row r="99" spans="6:6" x14ac:dyDescent="0.2">
      <c r="F99" s="6"/>
    </row>
    <row r="100" spans="6:6" x14ac:dyDescent="0.2">
      <c r="F100" s="6"/>
    </row>
    <row r="101" spans="6:6" x14ac:dyDescent="0.2">
      <c r="F101" s="6"/>
    </row>
    <row r="102" spans="6:6" x14ac:dyDescent="0.2">
      <c r="F102" s="6"/>
    </row>
    <row r="103" spans="6:6" x14ac:dyDescent="0.2">
      <c r="F103" s="6"/>
    </row>
    <row r="104" spans="6:6" x14ac:dyDescent="0.2">
      <c r="F104" s="6"/>
    </row>
    <row r="105" spans="6:6" x14ac:dyDescent="0.2">
      <c r="F105" s="6"/>
    </row>
    <row r="106" spans="6:6" x14ac:dyDescent="0.2">
      <c r="F106" s="6"/>
    </row>
    <row r="107" spans="6:6" x14ac:dyDescent="0.2">
      <c r="F107" s="6"/>
    </row>
    <row r="108" spans="6:6" x14ac:dyDescent="0.2">
      <c r="F108" s="6"/>
    </row>
    <row r="109" spans="6:6" x14ac:dyDescent="0.2">
      <c r="F109" s="6"/>
    </row>
    <row r="110" spans="6:6" x14ac:dyDescent="0.2">
      <c r="F110" s="6"/>
    </row>
    <row r="111" spans="6:6" x14ac:dyDescent="0.2">
      <c r="F111" s="6"/>
    </row>
    <row r="112" spans="6:6" x14ac:dyDescent="0.2">
      <c r="F112" s="6"/>
    </row>
    <row r="113" spans="6:6" x14ac:dyDescent="0.2">
      <c r="F113" s="6"/>
    </row>
    <row r="114" spans="6:6" x14ac:dyDescent="0.2">
      <c r="F114" s="6"/>
    </row>
    <row r="115" spans="6:6" x14ac:dyDescent="0.2">
      <c r="F115" s="6"/>
    </row>
    <row r="116" spans="6:6" x14ac:dyDescent="0.2">
      <c r="F116" s="6"/>
    </row>
    <row r="117" spans="6:6" x14ac:dyDescent="0.2">
      <c r="F117" s="6"/>
    </row>
    <row r="118" spans="6:6" x14ac:dyDescent="0.2">
      <c r="F118" s="6"/>
    </row>
    <row r="119" spans="6:6" x14ac:dyDescent="0.2">
      <c r="F119" s="6"/>
    </row>
    <row r="120" spans="6:6" x14ac:dyDescent="0.2">
      <c r="F120" s="6"/>
    </row>
    <row r="121" spans="6:6" x14ac:dyDescent="0.2">
      <c r="F121" s="6"/>
    </row>
    <row r="122" spans="6:6" x14ac:dyDescent="0.2">
      <c r="F122" s="6"/>
    </row>
    <row r="123" spans="6:6" x14ac:dyDescent="0.2">
      <c r="F123" s="6"/>
    </row>
    <row r="124" spans="6:6" x14ac:dyDescent="0.2">
      <c r="F124" s="6"/>
    </row>
    <row r="125" spans="6:6" x14ac:dyDescent="0.2">
      <c r="F125" s="6"/>
    </row>
    <row r="126" spans="6:6" x14ac:dyDescent="0.2">
      <c r="F126" s="6"/>
    </row>
    <row r="127" spans="6:6" x14ac:dyDescent="0.2">
      <c r="F127" s="6"/>
    </row>
    <row r="128" spans="6:6" x14ac:dyDescent="0.2">
      <c r="F128" s="6"/>
    </row>
    <row r="129" spans="6:6" x14ac:dyDescent="0.2">
      <c r="F129" s="6"/>
    </row>
    <row r="130" spans="6:6" x14ac:dyDescent="0.2">
      <c r="F130" s="6"/>
    </row>
    <row r="131" spans="6:6" x14ac:dyDescent="0.2">
      <c r="F131" s="6"/>
    </row>
    <row r="132" spans="6:6" x14ac:dyDescent="0.2">
      <c r="F132" s="6"/>
    </row>
    <row r="133" spans="6:6" x14ac:dyDescent="0.2">
      <c r="F133" s="6"/>
    </row>
    <row r="134" spans="6:6" x14ac:dyDescent="0.2">
      <c r="F134" s="6"/>
    </row>
    <row r="135" spans="6:6" x14ac:dyDescent="0.2">
      <c r="F135" s="6"/>
    </row>
    <row r="136" spans="6:6" x14ac:dyDescent="0.2">
      <c r="F136" s="6"/>
    </row>
    <row r="137" spans="6:6" x14ac:dyDescent="0.2">
      <c r="F137" s="6"/>
    </row>
  </sheetData>
  <mergeCells count="34">
    <mergeCell ref="A26:A27"/>
    <mergeCell ref="B26:B27"/>
    <mergeCell ref="Z50:AA50"/>
    <mergeCell ref="Y46:AB46"/>
    <mergeCell ref="C50:D50"/>
    <mergeCell ref="Y45:AB45"/>
    <mergeCell ref="X26:X27"/>
    <mergeCell ref="Y26:Y27"/>
    <mergeCell ref="Z26:Z27"/>
    <mergeCell ref="AA26:AA27"/>
    <mergeCell ref="AB26:AB27"/>
    <mergeCell ref="C26:C27"/>
    <mergeCell ref="W26:W27"/>
    <mergeCell ref="D2:W7"/>
    <mergeCell ref="B10:D10"/>
    <mergeCell ref="D26:D27"/>
    <mergeCell ref="Y9:AB9"/>
    <mergeCell ref="Y8:AA8"/>
    <mergeCell ref="V8:W8"/>
    <mergeCell ref="B9:P9"/>
    <mergeCell ref="X10:AC10"/>
    <mergeCell ref="C16:AB16"/>
    <mergeCell ref="R17:U17"/>
    <mergeCell ref="Y25:Z25"/>
    <mergeCell ref="V85:Z85"/>
    <mergeCell ref="Y51:AC51"/>
    <mergeCell ref="B84:D84"/>
    <mergeCell ref="Q84:S84"/>
    <mergeCell ref="U84:W84"/>
    <mergeCell ref="Y84:AB84"/>
    <mergeCell ref="C63:F63"/>
    <mergeCell ref="C73:D73"/>
    <mergeCell ref="C62:F62"/>
    <mergeCell ref="A51:E51"/>
  </mergeCells>
  <pageMargins left="0.61811000000000005" right="0.25" top="0.31496099999999999" bottom="6.4960999999999991E-2" header="0" footer="0"/>
  <pageSetup paperSize="9" scale="45"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Y193"/>
  <sheetViews>
    <sheetView topLeftCell="A152" zoomScaleNormal="100" workbookViewId="0">
      <selection activeCell="S166" sqref="S166"/>
    </sheetView>
  </sheetViews>
  <sheetFormatPr defaultRowHeight="15.75" customHeight="1" x14ac:dyDescent="0.2"/>
  <cols>
    <col min="1" max="1" width="5.42578125" style="207" customWidth="1"/>
    <col min="2" max="2" width="9.42578125" style="115" customWidth="1"/>
    <col min="3" max="3" width="6.42578125" style="105" customWidth="1"/>
    <col min="4" max="4" width="20.7109375" style="116" customWidth="1"/>
    <col min="5" max="5" width="12" style="171" customWidth="1"/>
    <col min="6" max="6" width="12.7109375" style="108" hidden="1" customWidth="1"/>
    <col min="7" max="7" width="12.7109375" style="111" hidden="1" customWidth="1"/>
    <col min="8" max="8" width="10" style="111" hidden="1" customWidth="1"/>
    <col min="9" max="9" width="9.28515625" style="198" hidden="1" customWidth="1"/>
    <col min="10" max="10" width="10.42578125" style="198" hidden="1" customWidth="1"/>
    <col min="11" max="11" width="10.42578125" style="111" hidden="1" customWidth="1"/>
    <col min="12" max="12" width="10.5703125" style="111" hidden="1" customWidth="1"/>
    <col min="13" max="14" width="10.85546875" style="111" hidden="1" customWidth="1"/>
    <col min="15" max="15" width="14.42578125" style="105" customWidth="1"/>
    <col min="16" max="16" width="11.42578125" style="105" customWidth="1"/>
    <col min="17" max="17" width="12.85546875" style="105" customWidth="1"/>
    <col min="18" max="18" width="10.7109375" style="105" customWidth="1"/>
    <col min="19" max="20" width="12.7109375" style="105" customWidth="1"/>
    <col min="21" max="22" width="11.7109375" style="105" customWidth="1"/>
    <col min="23" max="23" width="11.7109375" style="268" customWidth="1"/>
    <col min="24" max="24" width="12.7109375" style="105" customWidth="1"/>
    <col min="25" max="25" width="9.42578125" style="105" customWidth="1"/>
    <col min="26" max="26" width="10.28515625" style="117" customWidth="1"/>
    <col min="27" max="27" width="9.7109375" style="117" customWidth="1"/>
    <col min="28" max="259" width="9.140625" style="111" customWidth="1"/>
  </cols>
  <sheetData>
    <row r="1" spans="1:26" hidden="1" x14ac:dyDescent="0.2"/>
    <row r="2" spans="1:26" x14ac:dyDescent="0.2">
      <c r="A2" s="291"/>
      <c r="B2" s="272"/>
      <c r="C2" s="291"/>
      <c r="D2" s="368"/>
      <c r="E2" s="368"/>
      <c r="F2" s="368"/>
      <c r="G2" s="368"/>
      <c r="H2" s="368"/>
      <c r="I2" s="368"/>
      <c r="J2" s="368"/>
      <c r="K2" s="368"/>
      <c r="L2" s="368"/>
      <c r="M2" s="368"/>
      <c r="N2" s="368"/>
      <c r="O2" s="368"/>
      <c r="P2" s="368"/>
      <c r="Q2" s="368"/>
      <c r="R2" s="368"/>
      <c r="S2" s="368"/>
      <c r="T2" s="368"/>
      <c r="U2" s="368"/>
      <c r="V2" s="291"/>
      <c r="W2" s="291"/>
      <c r="X2" s="291"/>
      <c r="Y2" s="291"/>
    </row>
    <row r="3" spans="1:26" x14ac:dyDescent="0.2">
      <c r="A3" s="291"/>
      <c r="B3" s="272"/>
      <c r="C3" s="291"/>
      <c r="D3" s="368"/>
      <c r="E3" s="368"/>
      <c r="F3" s="368"/>
      <c r="G3" s="368"/>
      <c r="H3" s="368"/>
      <c r="I3" s="368"/>
      <c r="J3" s="368"/>
      <c r="K3" s="368"/>
      <c r="L3" s="368"/>
      <c r="M3" s="368"/>
      <c r="N3" s="368"/>
      <c r="O3" s="368"/>
      <c r="P3" s="368"/>
      <c r="Q3" s="368"/>
      <c r="R3" s="368"/>
      <c r="S3" s="368"/>
      <c r="T3" s="368"/>
      <c r="U3" s="368"/>
      <c r="V3" s="291"/>
      <c r="W3" s="291"/>
      <c r="X3" s="291"/>
      <c r="Y3" s="291"/>
    </row>
    <row r="4" spans="1:26" x14ac:dyDescent="0.2">
      <c r="A4" s="291"/>
      <c r="B4" s="272"/>
      <c r="C4" s="291"/>
      <c r="D4" s="368"/>
      <c r="E4" s="368"/>
      <c r="F4" s="368"/>
      <c r="G4" s="368"/>
      <c r="H4" s="368"/>
      <c r="I4" s="368"/>
      <c r="J4" s="368"/>
      <c r="K4" s="368"/>
      <c r="L4" s="368"/>
      <c r="M4" s="368"/>
      <c r="N4" s="368"/>
      <c r="O4" s="368"/>
      <c r="P4" s="368"/>
      <c r="Q4" s="368"/>
      <c r="R4" s="368"/>
      <c r="S4" s="368"/>
      <c r="T4" s="368"/>
      <c r="U4" s="368"/>
      <c r="V4" s="291"/>
      <c r="W4" s="291"/>
      <c r="X4" s="291"/>
      <c r="Y4" s="291"/>
    </row>
    <row r="5" spans="1:26" x14ac:dyDescent="0.2">
      <c r="A5" s="291"/>
      <c r="B5" s="272"/>
      <c r="C5" s="291"/>
      <c r="D5" s="368"/>
      <c r="E5" s="368"/>
      <c r="F5" s="368"/>
      <c r="G5" s="368"/>
      <c r="H5" s="368"/>
      <c r="I5" s="368"/>
      <c r="J5" s="368"/>
      <c r="K5" s="368"/>
      <c r="L5" s="368"/>
      <c r="M5" s="368"/>
      <c r="N5" s="368"/>
      <c r="O5" s="368"/>
      <c r="P5" s="368"/>
      <c r="Q5" s="368"/>
      <c r="R5" s="368"/>
      <c r="S5" s="368"/>
      <c r="T5" s="368"/>
      <c r="U5" s="368"/>
      <c r="V5" s="291"/>
      <c r="W5" s="291"/>
      <c r="X5" s="291"/>
      <c r="Y5" s="291"/>
    </row>
    <row r="6" spans="1:26" x14ac:dyDescent="0.2">
      <c r="A6" s="291"/>
      <c r="B6" s="272"/>
      <c r="C6" s="291"/>
      <c r="D6" s="368"/>
      <c r="E6" s="368"/>
      <c r="F6" s="368"/>
      <c r="G6" s="368"/>
      <c r="H6" s="368"/>
      <c r="I6" s="368"/>
      <c r="J6" s="368"/>
      <c r="K6" s="368"/>
      <c r="L6" s="368"/>
      <c r="M6" s="368"/>
      <c r="N6" s="368"/>
      <c r="O6" s="368"/>
      <c r="P6" s="368"/>
      <c r="Q6" s="368"/>
      <c r="R6" s="368"/>
      <c r="S6" s="368"/>
      <c r="T6" s="368"/>
      <c r="U6" s="368"/>
      <c r="V6" s="291"/>
      <c r="W6" s="291"/>
      <c r="X6" s="291"/>
      <c r="Y6" s="291"/>
    </row>
    <row r="7" spans="1:26" ht="18.75" x14ac:dyDescent="0.2">
      <c r="B7" s="345" t="s">
        <v>391</v>
      </c>
      <c r="C7" s="345"/>
      <c r="D7" s="345"/>
      <c r="E7" s="345"/>
      <c r="F7" s="345"/>
      <c r="G7" s="345"/>
      <c r="H7" s="345"/>
      <c r="I7" s="345"/>
      <c r="J7" s="345"/>
      <c r="K7" s="345"/>
      <c r="L7" s="345"/>
      <c r="M7" s="345"/>
      <c r="N7" s="345"/>
      <c r="O7" s="345"/>
      <c r="P7" s="345"/>
      <c r="Q7" s="203"/>
      <c r="R7" s="203"/>
      <c r="S7" s="203"/>
      <c r="T7" s="203"/>
      <c r="U7" s="203"/>
      <c r="V7" s="203"/>
      <c r="X7" s="203"/>
      <c r="Y7" s="203"/>
    </row>
    <row r="8" spans="1:26" x14ac:dyDescent="0.2">
      <c r="A8" s="291"/>
      <c r="B8" s="272"/>
      <c r="C8" s="291"/>
      <c r="O8" s="291"/>
      <c r="P8" s="291"/>
      <c r="Q8" s="291"/>
      <c r="R8" s="291"/>
      <c r="S8" s="291"/>
      <c r="T8" s="291"/>
      <c r="U8" s="291"/>
      <c r="V8" s="291"/>
      <c r="W8" s="291"/>
      <c r="X8" s="291"/>
      <c r="Y8" s="291"/>
    </row>
    <row r="9" spans="1:26" ht="18.75" x14ac:dyDescent="0.2">
      <c r="C9" s="203"/>
      <c r="O9" s="203"/>
      <c r="P9" s="203"/>
      <c r="Q9" s="203"/>
      <c r="R9" s="203"/>
      <c r="S9" s="291"/>
      <c r="T9" s="295"/>
      <c r="U9" s="292" t="s">
        <v>385</v>
      </c>
      <c r="V9" s="295"/>
      <c r="W9" s="295"/>
      <c r="X9" s="295"/>
      <c r="Y9" s="11"/>
      <c r="Z9" s="11"/>
    </row>
    <row r="10" spans="1:26" ht="18.75" x14ac:dyDescent="0.2">
      <c r="A10" s="220"/>
      <c r="C10" s="220"/>
      <c r="O10" s="220"/>
      <c r="P10" s="220"/>
      <c r="Q10" s="220"/>
      <c r="R10" s="220"/>
      <c r="S10" s="220"/>
      <c r="T10" s="11"/>
      <c r="U10" s="319" t="s">
        <v>396</v>
      </c>
      <c r="V10" s="319"/>
      <c r="W10" s="319"/>
      <c r="X10" s="319"/>
      <c r="Y10" s="319"/>
      <c r="Z10" s="319"/>
    </row>
    <row r="11" spans="1:26" ht="18.75" x14ac:dyDescent="0.2">
      <c r="C11" s="203"/>
      <c r="O11" s="203"/>
      <c r="P11" s="203"/>
      <c r="Q11" s="203"/>
      <c r="R11" s="203"/>
      <c r="S11" s="203"/>
      <c r="T11" s="399"/>
      <c r="U11" s="399"/>
      <c r="V11" s="399"/>
      <c r="W11" s="399"/>
      <c r="X11" s="399"/>
      <c r="Y11" s="399"/>
      <c r="Z11" s="399"/>
    </row>
    <row r="12" spans="1:26" ht="18.75" x14ac:dyDescent="0.2">
      <c r="C12" s="206"/>
      <c r="O12" s="206"/>
      <c r="P12" s="206"/>
      <c r="Q12" s="206"/>
      <c r="R12" s="206"/>
      <c r="S12" s="206"/>
      <c r="T12" s="205"/>
      <c r="U12" s="205"/>
      <c r="V12" s="205"/>
      <c r="W12" s="267"/>
      <c r="X12" s="205"/>
      <c r="Y12" s="205"/>
      <c r="Z12" s="205"/>
    </row>
    <row r="13" spans="1:26" ht="18.75" x14ac:dyDescent="0.2">
      <c r="C13" s="206"/>
      <c r="O13" s="206"/>
      <c r="P13" s="206"/>
      <c r="Q13" s="206"/>
      <c r="R13" s="206"/>
      <c r="S13" s="206"/>
      <c r="T13" s="205"/>
      <c r="U13" s="205"/>
      <c r="V13" s="205"/>
      <c r="W13" s="267"/>
      <c r="X13" s="205"/>
      <c r="Y13" s="205"/>
      <c r="Z13" s="205"/>
    </row>
    <row r="14" spans="1:26" ht="18.75" x14ac:dyDescent="0.2">
      <c r="C14" s="206"/>
      <c r="O14" s="206"/>
      <c r="P14" s="206"/>
      <c r="Q14" s="206"/>
      <c r="R14" s="206"/>
      <c r="S14" s="206"/>
      <c r="T14" s="205"/>
      <c r="U14" s="205"/>
      <c r="V14" s="205"/>
      <c r="W14" s="267"/>
      <c r="X14" s="205"/>
      <c r="Y14" s="205"/>
      <c r="Z14" s="205"/>
    </row>
    <row r="15" spans="1:26" x14ac:dyDescent="0.2">
      <c r="C15" s="203"/>
      <c r="O15" s="203"/>
      <c r="P15" s="203"/>
      <c r="Q15" s="203"/>
      <c r="R15" s="203"/>
      <c r="S15" s="203"/>
      <c r="T15" s="203"/>
      <c r="U15" s="203"/>
      <c r="V15" s="203"/>
      <c r="X15" s="203"/>
      <c r="Y15" s="203"/>
    </row>
    <row r="16" spans="1:26" x14ac:dyDescent="0.2">
      <c r="C16" s="203"/>
      <c r="O16" s="203"/>
      <c r="P16" s="203"/>
      <c r="Q16" s="203"/>
      <c r="R16" s="203"/>
      <c r="S16" s="203"/>
      <c r="T16" s="203"/>
      <c r="U16" s="203"/>
      <c r="V16" s="203"/>
      <c r="X16" s="203"/>
      <c r="Y16" s="203"/>
    </row>
    <row r="17" spans="1:46" ht="18" customHeight="1" x14ac:dyDescent="0.2">
      <c r="D17" s="115"/>
      <c r="E17" s="400" t="s">
        <v>77</v>
      </c>
      <c r="F17" s="400"/>
      <c r="G17" s="400"/>
      <c r="H17" s="400"/>
      <c r="I17" s="400"/>
      <c r="J17" s="400"/>
      <c r="K17" s="400"/>
      <c r="L17" s="400"/>
      <c r="M17" s="400"/>
      <c r="N17" s="400"/>
      <c r="O17" s="400"/>
      <c r="P17" s="400"/>
      <c r="Q17" s="400"/>
      <c r="R17" s="400"/>
      <c r="S17" s="118"/>
      <c r="T17" s="118"/>
      <c r="U17" s="118"/>
      <c r="V17" s="118"/>
      <c r="W17" s="271"/>
    </row>
    <row r="18" spans="1:46" ht="18" customHeight="1" x14ac:dyDescent="0.2">
      <c r="C18" s="203"/>
      <c r="D18" s="115"/>
      <c r="F18" s="204"/>
      <c r="G18" s="204"/>
      <c r="H18" s="204"/>
      <c r="I18" s="204"/>
      <c r="J18" s="204"/>
      <c r="K18" s="204"/>
      <c r="L18" s="204"/>
      <c r="M18" s="204"/>
      <c r="N18" s="271"/>
      <c r="O18" s="204"/>
      <c r="P18" s="204"/>
      <c r="Q18" s="204"/>
      <c r="R18" s="204"/>
      <c r="S18" s="204"/>
      <c r="T18" s="204"/>
      <c r="U18" s="204"/>
      <c r="V18" s="204"/>
      <c r="W18" s="271"/>
      <c r="X18" s="203"/>
      <c r="Y18" s="203"/>
    </row>
    <row r="19" spans="1:46" ht="15" customHeight="1" x14ac:dyDescent="0.2">
      <c r="D19" s="115"/>
      <c r="F19" s="115"/>
      <c r="G19" s="115"/>
      <c r="H19" s="115"/>
      <c r="I19" s="200"/>
      <c r="J19" s="200"/>
      <c r="K19" s="115"/>
      <c r="L19" s="115"/>
      <c r="M19" s="115"/>
      <c r="N19" s="272"/>
    </row>
    <row r="20" spans="1:46" ht="16.5" thickBot="1" x14ac:dyDescent="0.25">
      <c r="B20" s="105"/>
      <c r="C20" s="17"/>
      <c r="D20" s="105"/>
    </row>
    <row r="21" spans="1:46" ht="21" customHeight="1" thickBot="1" x14ac:dyDescent="0.25">
      <c r="B21" s="105"/>
      <c r="D21" s="106"/>
      <c r="E21" s="323" t="s">
        <v>0</v>
      </c>
      <c r="F21" s="100" t="s">
        <v>7</v>
      </c>
      <c r="G21" s="119" t="s">
        <v>8</v>
      </c>
      <c r="H21" s="48" t="s">
        <v>9</v>
      </c>
      <c r="I21" s="78" t="s">
        <v>4</v>
      </c>
      <c r="J21" s="78" t="s">
        <v>5</v>
      </c>
      <c r="K21" s="120" t="s">
        <v>78</v>
      </c>
      <c r="L21" s="48" t="s">
        <v>6</v>
      </c>
      <c r="M21" s="121" t="s">
        <v>2</v>
      </c>
      <c r="N21" s="121">
        <v>66.08</v>
      </c>
      <c r="O21" s="122" t="s">
        <v>7</v>
      </c>
      <c r="P21" s="122" t="s">
        <v>8</v>
      </c>
      <c r="Q21" s="122" t="s">
        <v>9</v>
      </c>
      <c r="R21" s="70" t="s">
        <v>4</v>
      </c>
      <c r="S21" s="70" t="s">
        <v>5</v>
      </c>
      <c r="T21" s="70" t="s">
        <v>78</v>
      </c>
      <c r="U21" s="70" t="s">
        <v>6</v>
      </c>
      <c r="V21" s="70" t="s">
        <v>2</v>
      </c>
      <c r="W21" s="282">
        <v>66.08</v>
      </c>
      <c r="X21" s="123"/>
      <c r="Y21" s="124"/>
      <c r="Z21" s="401"/>
      <c r="AA21" s="401"/>
    </row>
    <row r="22" spans="1:46" s="115" customFormat="1" ht="182.25" customHeight="1" thickBot="1" x14ac:dyDescent="0.25">
      <c r="A22" s="348" t="s">
        <v>10</v>
      </c>
      <c r="B22" s="366" t="s">
        <v>11</v>
      </c>
      <c r="C22" s="348" t="s">
        <v>79</v>
      </c>
      <c r="D22" s="348" t="s">
        <v>80</v>
      </c>
      <c r="E22" s="404" t="s">
        <v>81</v>
      </c>
      <c r="F22" s="125" t="s">
        <v>379</v>
      </c>
      <c r="G22" s="125" t="s">
        <v>82</v>
      </c>
      <c r="H22" s="125" t="s">
        <v>83</v>
      </c>
      <c r="I22" s="201" t="s">
        <v>19</v>
      </c>
      <c r="J22" s="202" t="s">
        <v>84</v>
      </c>
      <c r="K22" s="126" t="s">
        <v>85</v>
      </c>
      <c r="L22" s="32" t="s">
        <v>21</v>
      </c>
      <c r="M22" s="124" t="s">
        <v>23</v>
      </c>
      <c r="N22" s="124" t="s">
        <v>378</v>
      </c>
      <c r="O22" s="127" t="s">
        <v>377</v>
      </c>
      <c r="P22" s="332" t="s">
        <v>86</v>
      </c>
      <c r="Q22" s="128" t="s">
        <v>400</v>
      </c>
      <c r="R22" s="332" t="s">
        <v>401</v>
      </c>
      <c r="S22" s="129" t="s">
        <v>27</v>
      </c>
      <c r="T22" s="130" t="s">
        <v>85</v>
      </c>
      <c r="U22" s="129" t="s">
        <v>399</v>
      </c>
      <c r="V22" s="129" t="s">
        <v>23</v>
      </c>
      <c r="W22" s="50" t="s">
        <v>378</v>
      </c>
      <c r="X22" s="131" t="s">
        <v>28</v>
      </c>
      <c r="Y22" s="407" t="s">
        <v>29</v>
      </c>
      <c r="Z22" s="410" t="s">
        <v>87</v>
      </c>
      <c r="AA22" s="410" t="s">
        <v>88</v>
      </c>
    </row>
    <row r="23" spans="1:46" s="115" customFormat="1" ht="98.25" customHeight="1" thickBot="1" x14ac:dyDescent="0.25">
      <c r="A23" s="403"/>
      <c r="B23" s="402"/>
      <c r="C23" s="403"/>
      <c r="D23" s="403"/>
      <c r="E23" s="405"/>
      <c r="F23" s="48" t="s">
        <v>35</v>
      </c>
      <c r="G23" s="48" t="s">
        <v>35</v>
      </c>
      <c r="H23" s="48" t="s">
        <v>35</v>
      </c>
      <c r="I23" s="55" t="s">
        <v>35</v>
      </c>
      <c r="J23" s="55" t="s">
        <v>35</v>
      </c>
      <c r="K23" s="48" t="s">
        <v>35</v>
      </c>
      <c r="L23" s="48" t="s">
        <v>35</v>
      </c>
      <c r="M23" s="40" t="s">
        <v>35</v>
      </c>
      <c r="N23" s="48" t="s">
        <v>35</v>
      </c>
      <c r="O23" s="348" t="s">
        <v>89</v>
      </c>
      <c r="P23" s="343" t="s">
        <v>90</v>
      </c>
      <c r="Q23" s="343" t="s">
        <v>90</v>
      </c>
      <c r="R23" s="343" t="s">
        <v>90</v>
      </c>
      <c r="S23" s="348" t="s">
        <v>90</v>
      </c>
      <c r="T23" s="343" t="s">
        <v>90</v>
      </c>
      <c r="U23" s="348" t="s">
        <v>90</v>
      </c>
      <c r="V23" s="348" t="s">
        <v>90</v>
      </c>
      <c r="W23" s="348" t="s">
        <v>90</v>
      </c>
      <c r="X23" s="343" t="s">
        <v>91</v>
      </c>
      <c r="Y23" s="408"/>
      <c r="Z23" s="411"/>
      <c r="AA23" s="411"/>
    </row>
    <row r="24" spans="1:46" s="115" customFormat="1" ht="36.75" customHeight="1" thickBot="1" x14ac:dyDescent="0.25">
      <c r="A24" s="349"/>
      <c r="B24" s="367"/>
      <c r="C24" s="349"/>
      <c r="D24" s="349"/>
      <c r="E24" s="406"/>
      <c r="F24" s="40"/>
      <c r="G24" s="40"/>
      <c r="H24" s="40"/>
      <c r="I24" s="180"/>
      <c r="J24" s="180"/>
      <c r="K24" s="40"/>
      <c r="L24" s="40"/>
      <c r="M24" s="48"/>
      <c r="N24" s="270"/>
      <c r="O24" s="349"/>
      <c r="P24" s="349"/>
      <c r="Q24" s="349"/>
      <c r="R24" s="349"/>
      <c r="S24" s="349"/>
      <c r="T24" s="349"/>
      <c r="U24" s="349"/>
      <c r="V24" s="349"/>
      <c r="W24" s="349"/>
      <c r="X24" s="349"/>
      <c r="Y24" s="409"/>
      <c r="Z24" s="412"/>
      <c r="AA24" s="412"/>
    </row>
    <row r="25" spans="1:46" ht="29.25" customHeight="1" x14ac:dyDescent="0.2">
      <c r="A25" s="389">
        <v>1</v>
      </c>
      <c r="B25" s="391" t="s">
        <v>92</v>
      </c>
      <c r="C25" s="389">
        <v>1</v>
      </c>
      <c r="D25" s="393" t="s">
        <v>93</v>
      </c>
      <c r="E25" s="395" t="s">
        <v>94</v>
      </c>
      <c r="F25" s="389">
        <v>36000</v>
      </c>
      <c r="G25" s="389">
        <v>4000</v>
      </c>
      <c r="H25" s="389">
        <v>7000</v>
      </c>
      <c r="I25" s="397">
        <v>1000</v>
      </c>
      <c r="J25" s="397">
        <v>2000</v>
      </c>
      <c r="K25" s="389"/>
      <c r="L25" s="389">
        <v>2000</v>
      </c>
      <c r="M25" s="389"/>
      <c r="N25" s="269"/>
      <c r="O25" s="373">
        <f t="shared" ref="O25:W25" si="0">F25/1.19</f>
        <v>30252.100840336137</v>
      </c>
      <c r="P25" s="373">
        <f t="shared" si="0"/>
        <v>3361.3445378151264</v>
      </c>
      <c r="Q25" s="373">
        <f t="shared" si="0"/>
        <v>5882.3529411764712</v>
      </c>
      <c r="R25" s="373">
        <f t="shared" si="0"/>
        <v>840.3361344537816</v>
      </c>
      <c r="S25" s="373">
        <f t="shared" si="0"/>
        <v>1680.6722689075632</v>
      </c>
      <c r="T25" s="373">
        <f t="shared" si="0"/>
        <v>0</v>
      </c>
      <c r="U25" s="373">
        <f t="shared" si="0"/>
        <v>1680.6722689075632</v>
      </c>
      <c r="V25" s="373">
        <f t="shared" si="0"/>
        <v>0</v>
      </c>
      <c r="W25" s="373">
        <f t="shared" si="0"/>
        <v>0</v>
      </c>
      <c r="X25" s="373">
        <f>SUM(O25:W25)</f>
        <v>43697.478991596639</v>
      </c>
      <c r="Y25" s="387" t="s">
        <v>95</v>
      </c>
      <c r="Z25" s="375" t="s">
        <v>296</v>
      </c>
      <c r="AA25" s="377" t="s">
        <v>347</v>
      </c>
    </row>
    <row r="26" spans="1:46" ht="19.5" customHeight="1" thickBot="1" x14ac:dyDescent="0.25">
      <c r="A26" s="390"/>
      <c r="B26" s="392"/>
      <c r="C26" s="390"/>
      <c r="D26" s="394"/>
      <c r="E26" s="396"/>
      <c r="F26" s="390"/>
      <c r="G26" s="390"/>
      <c r="H26" s="390"/>
      <c r="I26" s="398"/>
      <c r="J26" s="398"/>
      <c r="K26" s="390"/>
      <c r="L26" s="390"/>
      <c r="M26" s="390"/>
      <c r="N26" s="270"/>
      <c r="O26" s="374"/>
      <c r="P26" s="374"/>
      <c r="Q26" s="374"/>
      <c r="R26" s="374"/>
      <c r="S26" s="374"/>
      <c r="T26" s="374"/>
      <c r="U26" s="374"/>
      <c r="V26" s="374"/>
      <c r="W26" s="374"/>
      <c r="X26" s="374"/>
      <c r="Y26" s="388"/>
      <c r="Z26" s="376"/>
      <c r="AA26" s="378"/>
    </row>
    <row r="27" spans="1:46" s="132" customFormat="1" ht="25.5" customHeight="1" thickBot="1" x14ac:dyDescent="0.25">
      <c r="A27" s="48">
        <v>2</v>
      </c>
      <c r="B27" s="44"/>
      <c r="C27" s="48"/>
      <c r="D27" s="75" t="s">
        <v>96</v>
      </c>
      <c r="E27" s="133"/>
      <c r="F27" s="55"/>
      <c r="G27" s="55"/>
      <c r="H27" s="55"/>
      <c r="I27" s="55"/>
      <c r="J27" s="55"/>
      <c r="K27" s="55"/>
      <c r="L27" s="55"/>
      <c r="M27" s="55"/>
      <c r="N27" s="55"/>
      <c r="O27" s="57">
        <f t="shared" ref="O27:X27" si="1">SUM(O25)</f>
        <v>30252.100840336137</v>
      </c>
      <c r="P27" s="57">
        <f t="shared" si="1"/>
        <v>3361.3445378151264</v>
      </c>
      <c r="Q27" s="57">
        <f t="shared" si="1"/>
        <v>5882.3529411764712</v>
      </c>
      <c r="R27" s="57">
        <f t="shared" si="1"/>
        <v>840.3361344537816</v>
      </c>
      <c r="S27" s="57">
        <f t="shared" si="1"/>
        <v>1680.6722689075632</v>
      </c>
      <c r="T27" s="57">
        <f t="shared" si="1"/>
        <v>0</v>
      </c>
      <c r="U27" s="57">
        <f t="shared" si="1"/>
        <v>1680.6722689075632</v>
      </c>
      <c r="V27" s="57">
        <f t="shared" si="1"/>
        <v>0</v>
      </c>
      <c r="W27" s="57">
        <f t="shared" si="1"/>
        <v>0</v>
      </c>
      <c r="X27" s="57">
        <f t="shared" si="1"/>
        <v>43697.478991596639</v>
      </c>
      <c r="Y27" s="134"/>
      <c r="Z27" s="135"/>
      <c r="AA27" s="136"/>
      <c r="AB27" s="111"/>
      <c r="AC27" s="111"/>
      <c r="AD27" s="111"/>
      <c r="AE27" s="111"/>
      <c r="AF27" s="111"/>
      <c r="AG27" s="111"/>
      <c r="AH27" s="111"/>
      <c r="AI27" s="111"/>
      <c r="AJ27" s="111"/>
      <c r="AK27" s="111"/>
      <c r="AL27" s="111"/>
      <c r="AM27" s="111"/>
      <c r="AN27" s="111"/>
      <c r="AO27" s="111"/>
      <c r="AP27" s="111"/>
      <c r="AQ27" s="111"/>
      <c r="AR27" s="111"/>
      <c r="AS27" s="111"/>
      <c r="AT27" s="111"/>
    </row>
    <row r="28" spans="1:46" s="111" customFormat="1" ht="140.25" customHeight="1" thickBot="1" x14ac:dyDescent="0.25">
      <c r="A28" s="48">
        <v>3</v>
      </c>
      <c r="B28" s="62" t="s">
        <v>97</v>
      </c>
      <c r="C28" s="48">
        <v>2</v>
      </c>
      <c r="D28" s="75" t="s">
        <v>98</v>
      </c>
      <c r="E28" s="133" t="s">
        <v>99</v>
      </c>
      <c r="F28" s="55">
        <v>4000</v>
      </c>
      <c r="G28" s="55">
        <v>10000</v>
      </c>
      <c r="H28" s="55">
        <v>22000</v>
      </c>
      <c r="I28" s="55">
        <v>1000</v>
      </c>
      <c r="J28" s="55">
        <v>3000</v>
      </c>
      <c r="K28" s="55"/>
      <c r="L28" s="55">
        <v>2000</v>
      </c>
      <c r="M28" s="55"/>
      <c r="N28" s="55"/>
      <c r="O28" s="57">
        <f t="shared" ref="O28:W28" si="2">F28/1.19</f>
        <v>3361.3445378151264</v>
      </c>
      <c r="P28" s="57">
        <f t="shared" si="2"/>
        <v>8403.361344537816</v>
      </c>
      <c r="Q28" s="57">
        <f t="shared" si="2"/>
        <v>18487.394957983193</v>
      </c>
      <c r="R28" s="57">
        <f t="shared" si="2"/>
        <v>840.3361344537816</v>
      </c>
      <c r="S28" s="57">
        <f t="shared" si="2"/>
        <v>2521.0084033613448</v>
      </c>
      <c r="T28" s="57">
        <f t="shared" si="2"/>
        <v>0</v>
      </c>
      <c r="U28" s="57">
        <f t="shared" si="2"/>
        <v>1680.6722689075632</v>
      </c>
      <c r="V28" s="57">
        <f t="shared" si="2"/>
        <v>0</v>
      </c>
      <c r="W28" s="57">
        <f t="shared" si="2"/>
        <v>0</v>
      </c>
      <c r="X28" s="57">
        <f t="shared" ref="X28:X37" si="3">SUM(O28:W28)</f>
        <v>35294.117647058818</v>
      </c>
      <c r="Y28" s="137" t="s">
        <v>95</v>
      </c>
      <c r="Z28" s="138" t="s">
        <v>297</v>
      </c>
      <c r="AA28" s="138" t="s">
        <v>392</v>
      </c>
      <c r="AC28" s="111" t="s">
        <v>81</v>
      </c>
    </row>
    <row r="29" spans="1:46" s="139" customFormat="1" ht="29.25" customHeight="1" thickBot="1" x14ac:dyDescent="0.25">
      <c r="A29" s="48">
        <v>4</v>
      </c>
      <c r="B29" s="62"/>
      <c r="C29" s="62"/>
      <c r="D29" s="62" t="s">
        <v>100</v>
      </c>
      <c r="E29" s="138"/>
      <c r="F29" s="55"/>
      <c r="G29" s="55"/>
      <c r="H29" s="55"/>
      <c r="I29" s="55"/>
      <c r="J29" s="55"/>
      <c r="K29" s="55"/>
      <c r="L29" s="55"/>
      <c r="M29" s="55"/>
      <c r="N29" s="55"/>
      <c r="O29" s="57">
        <f t="shared" ref="O29:V29" si="4">SUM(O28)</f>
        <v>3361.3445378151264</v>
      </c>
      <c r="P29" s="57">
        <f t="shared" si="4"/>
        <v>8403.361344537816</v>
      </c>
      <c r="Q29" s="57">
        <f t="shared" si="4"/>
        <v>18487.394957983193</v>
      </c>
      <c r="R29" s="57">
        <f t="shared" si="4"/>
        <v>840.3361344537816</v>
      </c>
      <c r="S29" s="57">
        <f t="shared" si="4"/>
        <v>2521.0084033613448</v>
      </c>
      <c r="T29" s="57">
        <f t="shared" si="4"/>
        <v>0</v>
      </c>
      <c r="U29" s="57">
        <f t="shared" si="4"/>
        <v>1680.6722689075632</v>
      </c>
      <c r="V29" s="57">
        <f t="shared" si="4"/>
        <v>0</v>
      </c>
      <c r="W29" s="57">
        <f t="shared" ref="W29" si="5">SUM(W28)</f>
        <v>0</v>
      </c>
      <c r="X29" s="57">
        <f t="shared" si="3"/>
        <v>35294.117647058818</v>
      </c>
      <c r="Y29" s="134"/>
      <c r="Z29" s="140"/>
      <c r="AA29" s="136"/>
      <c r="AB29" s="111"/>
      <c r="AC29" s="111"/>
      <c r="AD29" s="111"/>
      <c r="AE29" s="111"/>
      <c r="AF29" s="111"/>
      <c r="AG29" s="111"/>
      <c r="AH29" s="111"/>
      <c r="AI29" s="111"/>
      <c r="AJ29" s="111"/>
      <c r="AK29" s="111"/>
      <c r="AL29" s="111"/>
      <c r="AM29" s="111"/>
      <c r="AN29" s="111"/>
      <c r="AO29" s="111"/>
      <c r="AP29" s="111"/>
      <c r="AQ29" s="111"/>
      <c r="AR29" s="111"/>
      <c r="AS29" s="111"/>
      <c r="AT29" s="111"/>
    </row>
    <row r="30" spans="1:46" ht="82.5" customHeight="1" thickBot="1" x14ac:dyDescent="0.25">
      <c r="A30" s="210">
        <v>5</v>
      </c>
      <c r="B30" s="48" t="s">
        <v>101</v>
      </c>
      <c r="C30" s="48">
        <v>3</v>
      </c>
      <c r="D30" s="75" t="s">
        <v>102</v>
      </c>
      <c r="E30" s="133" t="s">
        <v>103</v>
      </c>
      <c r="F30" s="55">
        <v>740000</v>
      </c>
      <c r="G30" s="55">
        <v>300000</v>
      </c>
      <c r="H30" s="194">
        <v>2580000</v>
      </c>
      <c r="I30" s="55">
        <v>35000</v>
      </c>
      <c r="J30" s="55">
        <v>120000</v>
      </c>
      <c r="K30" s="55"/>
      <c r="L30" s="55">
        <v>40000</v>
      </c>
      <c r="M30" s="55">
        <v>0</v>
      </c>
      <c r="N30" s="55"/>
      <c r="O30" s="57">
        <f t="shared" ref="O30:W30" si="6">F30/1.19</f>
        <v>621848.73949579836</v>
      </c>
      <c r="P30" s="57">
        <f t="shared" si="6"/>
        <v>252100.84033613445</v>
      </c>
      <c r="Q30" s="57">
        <f t="shared" si="6"/>
        <v>2168067.2268907563</v>
      </c>
      <c r="R30" s="57">
        <f t="shared" si="6"/>
        <v>29411.764705882353</v>
      </c>
      <c r="S30" s="57">
        <f t="shared" si="6"/>
        <v>100840.33613445378</v>
      </c>
      <c r="T30" s="57">
        <f t="shared" si="6"/>
        <v>0</v>
      </c>
      <c r="U30" s="57">
        <f t="shared" si="6"/>
        <v>33613.445378151264</v>
      </c>
      <c r="V30" s="57">
        <f t="shared" si="6"/>
        <v>0</v>
      </c>
      <c r="W30" s="57">
        <f t="shared" si="6"/>
        <v>0</v>
      </c>
      <c r="X30" s="57">
        <f t="shared" si="3"/>
        <v>3205882.3529411764</v>
      </c>
      <c r="Y30" s="137" t="s">
        <v>95</v>
      </c>
      <c r="Z30" s="379" t="s">
        <v>104</v>
      </c>
      <c r="AA30" s="380"/>
    </row>
    <row r="31" spans="1:46" ht="30" customHeight="1" thickBot="1" x14ac:dyDescent="0.25">
      <c r="A31" s="48">
        <v>6</v>
      </c>
      <c r="B31" s="48"/>
      <c r="C31" s="48"/>
      <c r="D31" s="100" t="s">
        <v>105</v>
      </c>
      <c r="E31" s="133"/>
      <c r="F31" s="55">
        <f>SUM(F30)</f>
        <v>740000</v>
      </c>
      <c r="G31" s="55">
        <f>SUM(G30)</f>
        <v>300000</v>
      </c>
      <c r="H31" s="55">
        <f>SUM(H30)</f>
        <v>2580000</v>
      </c>
      <c r="I31" s="55">
        <f>SUM(I30)</f>
        <v>35000</v>
      </c>
      <c r="J31" s="55">
        <f>SUM(J30)</f>
        <v>120000</v>
      </c>
      <c r="K31" s="55"/>
      <c r="L31" s="55">
        <f t="shared" ref="L31:V31" si="7">SUM(L30)</f>
        <v>40000</v>
      </c>
      <c r="M31" s="55">
        <f t="shared" si="7"/>
        <v>0</v>
      </c>
      <c r="N31" s="55"/>
      <c r="O31" s="57">
        <f t="shared" si="7"/>
        <v>621848.73949579836</v>
      </c>
      <c r="P31" s="57">
        <f t="shared" si="7"/>
        <v>252100.84033613445</v>
      </c>
      <c r="Q31" s="57">
        <f t="shared" si="7"/>
        <v>2168067.2268907563</v>
      </c>
      <c r="R31" s="57">
        <f t="shared" si="7"/>
        <v>29411.764705882353</v>
      </c>
      <c r="S31" s="57">
        <f t="shared" si="7"/>
        <v>100840.33613445378</v>
      </c>
      <c r="T31" s="57">
        <f t="shared" si="7"/>
        <v>0</v>
      </c>
      <c r="U31" s="57">
        <f t="shared" si="7"/>
        <v>33613.445378151264</v>
      </c>
      <c r="V31" s="57">
        <f t="shared" si="7"/>
        <v>0</v>
      </c>
      <c r="W31" s="57">
        <f t="shared" ref="W31" si="8">SUM(W30)</f>
        <v>0</v>
      </c>
      <c r="X31" s="57">
        <f t="shared" si="3"/>
        <v>3205882.3529411764</v>
      </c>
      <c r="Y31" s="137"/>
      <c r="Z31" s="381"/>
      <c r="AA31" s="382"/>
    </row>
    <row r="32" spans="1:46" ht="35.25" customHeight="1" thickBot="1" x14ac:dyDescent="0.25">
      <c r="A32" s="48">
        <v>7</v>
      </c>
      <c r="B32" s="48" t="s">
        <v>106</v>
      </c>
      <c r="C32" s="48">
        <v>4</v>
      </c>
      <c r="D32" s="75" t="s">
        <v>313</v>
      </c>
      <c r="E32" s="133" t="s">
        <v>107</v>
      </c>
      <c r="F32" s="55">
        <v>80000</v>
      </c>
      <c r="G32" s="55">
        <v>39000</v>
      </c>
      <c r="H32" s="55">
        <v>100000</v>
      </c>
      <c r="I32" s="55">
        <v>1500</v>
      </c>
      <c r="J32" s="55">
        <v>10000</v>
      </c>
      <c r="K32" s="55"/>
      <c r="L32" s="55">
        <v>10000</v>
      </c>
      <c r="M32" s="55">
        <v>0</v>
      </c>
      <c r="N32" s="55"/>
      <c r="O32" s="57">
        <f t="shared" ref="O32:W33" si="9">F32/1.19</f>
        <v>67226.890756302528</v>
      </c>
      <c r="P32" s="57">
        <f t="shared" si="9"/>
        <v>32773.10924369748</v>
      </c>
      <c r="Q32" s="57">
        <f t="shared" si="9"/>
        <v>84033.613445378156</v>
      </c>
      <c r="R32" s="57">
        <f t="shared" si="9"/>
        <v>1260.5042016806724</v>
      </c>
      <c r="S32" s="57">
        <f t="shared" si="9"/>
        <v>8403.361344537816</v>
      </c>
      <c r="T32" s="57">
        <f t="shared" si="9"/>
        <v>0</v>
      </c>
      <c r="U32" s="57">
        <f t="shared" si="9"/>
        <v>8403.361344537816</v>
      </c>
      <c r="V32" s="57">
        <f t="shared" si="9"/>
        <v>0</v>
      </c>
      <c r="W32" s="57">
        <f t="shared" si="9"/>
        <v>0</v>
      </c>
      <c r="X32" s="57">
        <f t="shared" si="3"/>
        <v>202100.84033613445</v>
      </c>
      <c r="Y32" s="137" t="s">
        <v>95</v>
      </c>
      <c r="Z32" s="383"/>
      <c r="AA32" s="384"/>
    </row>
    <row r="33" spans="1:29" ht="129" customHeight="1" thickBot="1" x14ac:dyDescent="0.25">
      <c r="A33" s="209">
        <v>8</v>
      </c>
      <c r="B33" s="48" t="s">
        <v>106</v>
      </c>
      <c r="C33" s="48">
        <v>5</v>
      </c>
      <c r="D33" s="75" t="s">
        <v>108</v>
      </c>
      <c r="E33" s="133" t="s">
        <v>109</v>
      </c>
      <c r="F33" s="55">
        <v>95000</v>
      </c>
      <c r="G33" s="55">
        <v>20000</v>
      </c>
      <c r="H33" s="55">
        <v>100000</v>
      </c>
      <c r="I33" s="55">
        <v>4500</v>
      </c>
      <c r="J33" s="55">
        <v>3000</v>
      </c>
      <c r="K33" s="55"/>
      <c r="L33" s="55">
        <v>16000</v>
      </c>
      <c r="M33" s="55">
        <v>0</v>
      </c>
      <c r="N33" s="55"/>
      <c r="O33" s="57">
        <f t="shared" si="9"/>
        <v>79831.932773109249</v>
      </c>
      <c r="P33" s="57">
        <f t="shared" si="9"/>
        <v>16806.722689075632</v>
      </c>
      <c r="Q33" s="57">
        <f t="shared" si="9"/>
        <v>84033.613445378156</v>
      </c>
      <c r="R33" s="57">
        <f t="shared" si="9"/>
        <v>3781.5126050420172</v>
      </c>
      <c r="S33" s="57">
        <f t="shared" si="9"/>
        <v>2521.0084033613448</v>
      </c>
      <c r="T33" s="57">
        <f t="shared" si="9"/>
        <v>0</v>
      </c>
      <c r="U33" s="57">
        <f t="shared" si="9"/>
        <v>13445.378151260506</v>
      </c>
      <c r="V33" s="57">
        <f t="shared" si="9"/>
        <v>0</v>
      </c>
      <c r="W33" s="57">
        <f t="shared" si="9"/>
        <v>0</v>
      </c>
      <c r="X33" s="57">
        <f t="shared" si="3"/>
        <v>200420.16806722688</v>
      </c>
      <c r="Y33" s="137" t="s">
        <v>95</v>
      </c>
      <c r="Z33" s="141" t="s">
        <v>296</v>
      </c>
      <c r="AA33" s="141" t="s">
        <v>298</v>
      </c>
    </row>
    <row r="34" spans="1:29" ht="28.5" customHeight="1" thickBot="1" x14ac:dyDescent="0.25">
      <c r="A34" s="48">
        <v>9</v>
      </c>
      <c r="B34" s="48"/>
      <c r="C34" s="48"/>
      <c r="D34" s="48" t="s">
        <v>110</v>
      </c>
      <c r="E34" s="133"/>
      <c r="F34" s="55">
        <f>SUM(F32:F33)</f>
        <v>175000</v>
      </c>
      <c r="G34" s="55">
        <f>SUM(G32:G33)</f>
        <v>59000</v>
      </c>
      <c r="H34" s="55">
        <f>SUM(H32:H33)</f>
        <v>200000</v>
      </c>
      <c r="I34" s="55">
        <f>SUM(I32:I33)</f>
        <v>6000</v>
      </c>
      <c r="J34" s="55">
        <f>SUM(J32:J33)</f>
        <v>13000</v>
      </c>
      <c r="K34" s="55"/>
      <c r="L34" s="55">
        <f t="shared" ref="L34:V34" si="10">SUM(L32:L33)</f>
        <v>26000</v>
      </c>
      <c r="M34" s="55">
        <v>14000</v>
      </c>
      <c r="N34" s="55"/>
      <c r="O34" s="57">
        <f t="shared" si="10"/>
        <v>147058.82352941178</v>
      </c>
      <c r="P34" s="57">
        <f t="shared" si="10"/>
        <v>49579.831932773115</v>
      </c>
      <c r="Q34" s="57">
        <f t="shared" si="10"/>
        <v>168067.22689075631</v>
      </c>
      <c r="R34" s="57">
        <f t="shared" si="10"/>
        <v>5042.0168067226896</v>
      </c>
      <c r="S34" s="57">
        <f t="shared" si="10"/>
        <v>10924.36974789916</v>
      </c>
      <c r="T34" s="57">
        <f t="shared" si="10"/>
        <v>0</v>
      </c>
      <c r="U34" s="57">
        <f t="shared" si="10"/>
        <v>21848.73949579832</v>
      </c>
      <c r="V34" s="57">
        <f t="shared" si="10"/>
        <v>0</v>
      </c>
      <c r="W34" s="57">
        <f t="shared" ref="W34" si="11">SUM(W32:W33)</f>
        <v>0</v>
      </c>
      <c r="X34" s="57">
        <f t="shared" si="3"/>
        <v>402521.00840336137</v>
      </c>
      <c r="Y34" s="142"/>
      <c r="Z34" s="143"/>
      <c r="AA34" s="143"/>
    </row>
    <row r="35" spans="1:29" ht="36" customHeight="1" thickBot="1" x14ac:dyDescent="0.25">
      <c r="A35" s="48">
        <v>10</v>
      </c>
      <c r="B35" s="48" t="s">
        <v>111</v>
      </c>
      <c r="C35" s="48">
        <v>6</v>
      </c>
      <c r="D35" s="75" t="s">
        <v>112</v>
      </c>
      <c r="E35" s="133" t="s">
        <v>113</v>
      </c>
      <c r="F35" s="55">
        <v>25000</v>
      </c>
      <c r="G35" s="55"/>
      <c r="H35" s="55"/>
      <c r="I35" s="55"/>
      <c r="J35" s="55"/>
      <c r="K35" s="55"/>
      <c r="L35" s="55"/>
      <c r="M35" s="55"/>
      <c r="N35" s="55"/>
      <c r="O35" s="57">
        <f t="shared" ref="O35:W37" si="12">F35/1.19</f>
        <v>21008.403361344539</v>
      </c>
      <c r="P35" s="57">
        <f t="shared" si="12"/>
        <v>0</v>
      </c>
      <c r="Q35" s="57">
        <f t="shared" si="12"/>
        <v>0</v>
      </c>
      <c r="R35" s="57">
        <f t="shared" si="12"/>
        <v>0</v>
      </c>
      <c r="S35" s="57">
        <f t="shared" si="12"/>
        <v>0</v>
      </c>
      <c r="T35" s="57">
        <f t="shared" si="12"/>
        <v>0</v>
      </c>
      <c r="U35" s="57">
        <f t="shared" si="12"/>
        <v>0</v>
      </c>
      <c r="V35" s="57">
        <f t="shared" si="12"/>
        <v>0</v>
      </c>
      <c r="W35" s="57">
        <f t="shared" si="12"/>
        <v>0</v>
      </c>
      <c r="X35" s="57">
        <f t="shared" si="3"/>
        <v>21008.403361344539</v>
      </c>
      <c r="Y35" s="144" t="s">
        <v>95</v>
      </c>
      <c r="Z35" s="141" t="s">
        <v>299</v>
      </c>
      <c r="AA35" s="141" t="s">
        <v>299</v>
      </c>
    </row>
    <row r="36" spans="1:29" ht="68.25" customHeight="1" thickBot="1" x14ac:dyDescent="0.25">
      <c r="A36" s="48">
        <v>11</v>
      </c>
      <c r="B36" s="48" t="s">
        <v>111</v>
      </c>
      <c r="C36" s="48">
        <v>7</v>
      </c>
      <c r="D36" s="75" t="s">
        <v>114</v>
      </c>
      <c r="E36" s="133" t="s">
        <v>115</v>
      </c>
      <c r="F36" s="55">
        <v>7000</v>
      </c>
      <c r="G36" s="55"/>
      <c r="H36" s="55"/>
      <c r="I36" s="55"/>
      <c r="J36" s="55"/>
      <c r="K36" s="55"/>
      <c r="L36" s="55"/>
      <c r="M36" s="55"/>
      <c r="N36" s="55"/>
      <c r="O36" s="57">
        <f t="shared" si="12"/>
        <v>5882.3529411764712</v>
      </c>
      <c r="P36" s="57">
        <f t="shared" si="12"/>
        <v>0</v>
      </c>
      <c r="Q36" s="57">
        <f t="shared" si="12"/>
        <v>0</v>
      </c>
      <c r="R36" s="57">
        <f t="shared" si="12"/>
        <v>0</v>
      </c>
      <c r="S36" s="57">
        <f t="shared" si="12"/>
        <v>0</v>
      </c>
      <c r="T36" s="57">
        <f t="shared" si="12"/>
        <v>0</v>
      </c>
      <c r="U36" s="57">
        <f t="shared" si="12"/>
        <v>0</v>
      </c>
      <c r="V36" s="57">
        <f t="shared" si="12"/>
        <v>0</v>
      </c>
      <c r="W36" s="57">
        <f t="shared" si="12"/>
        <v>0</v>
      </c>
      <c r="X36" s="57">
        <f t="shared" si="3"/>
        <v>5882.3529411764712</v>
      </c>
      <c r="Y36" s="144" t="s">
        <v>95</v>
      </c>
      <c r="Z36" s="141" t="s">
        <v>299</v>
      </c>
      <c r="AA36" s="141" t="s">
        <v>300</v>
      </c>
      <c r="AC36" s="111" t="s">
        <v>116</v>
      </c>
    </row>
    <row r="37" spans="1:29" ht="39.75" customHeight="1" thickBot="1" x14ac:dyDescent="0.25">
      <c r="A37" s="209">
        <v>12</v>
      </c>
      <c r="B37" s="48" t="s">
        <v>111</v>
      </c>
      <c r="C37" s="48">
        <v>8</v>
      </c>
      <c r="D37" s="75" t="s">
        <v>117</v>
      </c>
      <c r="E37" s="133" t="s">
        <v>118</v>
      </c>
      <c r="F37" s="55">
        <v>1000</v>
      </c>
      <c r="G37" s="55"/>
      <c r="H37" s="55"/>
      <c r="I37" s="55"/>
      <c r="J37" s="55"/>
      <c r="K37" s="55"/>
      <c r="L37" s="55"/>
      <c r="M37" s="55"/>
      <c r="N37" s="55"/>
      <c r="O37" s="57">
        <f t="shared" si="12"/>
        <v>840.3361344537816</v>
      </c>
      <c r="P37" s="57">
        <f t="shared" si="12"/>
        <v>0</v>
      </c>
      <c r="Q37" s="57">
        <f t="shared" si="12"/>
        <v>0</v>
      </c>
      <c r="R37" s="57">
        <f t="shared" si="12"/>
        <v>0</v>
      </c>
      <c r="S37" s="57">
        <f t="shared" si="12"/>
        <v>0</v>
      </c>
      <c r="T37" s="57">
        <f t="shared" si="12"/>
        <v>0</v>
      </c>
      <c r="U37" s="57">
        <f t="shared" si="12"/>
        <v>0</v>
      </c>
      <c r="V37" s="57">
        <f t="shared" si="12"/>
        <v>0</v>
      </c>
      <c r="W37" s="57">
        <f t="shared" si="12"/>
        <v>0</v>
      </c>
      <c r="X37" s="57">
        <f t="shared" si="3"/>
        <v>840.3361344537816</v>
      </c>
      <c r="Y37" s="144" t="s">
        <v>95</v>
      </c>
      <c r="Z37" s="141" t="s">
        <v>299</v>
      </c>
      <c r="AA37" s="141" t="s">
        <v>300</v>
      </c>
    </row>
    <row r="38" spans="1:29" ht="35.25" customHeight="1" thickBot="1" x14ac:dyDescent="0.25">
      <c r="A38" s="48">
        <v>13</v>
      </c>
      <c r="B38" s="48"/>
      <c r="C38" s="48"/>
      <c r="D38" s="100" t="s">
        <v>119</v>
      </c>
      <c r="E38" s="133"/>
      <c r="F38" s="55">
        <f>SUM(F35:F37)</f>
        <v>33000</v>
      </c>
      <c r="G38" s="55"/>
      <c r="H38" s="55"/>
      <c r="I38" s="55"/>
      <c r="J38" s="55"/>
      <c r="K38" s="55"/>
      <c r="L38" s="55"/>
      <c r="M38" s="55"/>
      <c r="N38" s="55"/>
      <c r="O38" s="57">
        <f t="shared" ref="O38:V38" si="13">SUM(O35:O37)</f>
        <v>27731.092436974792</v>
      </c>
      <c r="P38" s="57">
        <f t="shared" si="13"/>
        <v>0</v>
      </c>
      <c r="Q38" s="57">
        <f t="shared" si="13"/>
        <v>0</v>
      </c>
      <c r="R38" s="57">
        <f t="shared" si="13"/>
        <v>0</v>
      </c>
      <c r="S38" s="57">
        <f t="shared" si="13"/>
        <v>0</v>
      </c>
      <c r="T38" s="57">
        <f t="shared" si="13"/>
        <v>0</v>
      </c>
      <c r="U38" s="57">
        <f t="shared" si="13"/>
        <v>0</v>
      </c>
      <c r="V38" s="57">
        <f t="shared" si="13"/>
        <v>0</v>
      </c>
      <c r="W38" s="57">
        <f t="shared" ref="W38" si="14">SUM(W35:W37)</f>
        <v>0</v>
      </c>
      <c r="X38" s="57">
        <f t="shared" ref="X38:X101" si="15">SUM(O38:W38)</f>
        <v>27731.092436974792</v>
      </c>
      <c r="Y38" s="142"/>
      <c r="Z38" s="143"/>
      <c r="AA38" s="145"/>
    </row>
    <row r="39" spans="1:29" ht="201.75" customHeight="1" thickBot="1" x14ac:dyDescent="0.25">
      <c r="A39" s="48">
        <v>14</v>
      </c>
      <c r="B39" s="48" t="s">
        <v>73</v>
      </c>
      <c r="C39" s="48">
        <v>9</v>
      </c>
      <c r="D39" s="75" t="s">
        <v>120</v>
      </c>
      <c r="E39" s="133" t="s">
        <v>121</v>
      </c>
      <c r="F39" s="55">
        <v>22000</v>
      </c>
      <c r="G39" s="55"/>
      <c r="H39" s="55"/>
      <c r="I39" s="55"/>
      <c r="J39" s="55">
        <v>0</v>
      </c>
      <c r="K39" s="55"/>
      <c r="L39" s="55"/>
      <c r="M39" s="55"/>
      <c r="N39" s="55"/>
      <c r="O39" s="57">
        <f t="shared" ref="O39:W39" si="16">F39</f>
        <v>22000</v>
      </c>
      <c r="P39" s="57">
        <f t="shared" si="16"/>
        <v>0</v>
      </c>
      <c r="Q39" s="57">
        <f t="shared" si="16"/>
        <v>0</v>
      </c>
      <c r="R39" s="57">
        <f t="shared" si="16"/>
        <v>0</v>
      </c>
      <c r="S39" s="57">
        <f t="shared" si="16"/>
        <v>0</v>
      </c>
      <c r="T39" s="57">
        <f t="shared" si="16"/>
        <v>0</v>
      </c>
      <c r="U39" s="57">
        <f t="shared" si="16"/>
        <v>0</v>
      </c>
      <c r="V39" s="57">
        <f t="shared" si="16"/>
        <v>0</v>
      </c>
      <c r="W39" s="57">
        <f t="shared" si="16"/>
        <v>0</v>
      </c>
      <c r="X39" s="57">
        <f t="shared" si="15"/>
        <v>22000</v>
      </c>
      <c r="Y39" s="137" t="s">
        <v>95</v>
      </c>
      <c r="Z39" s="146" t="s">
        <v>297</v>
      </c>
      <c r="AA39" s="147" t="s">
        <v>301</v>
      </c>
    </row>
    <row r="40" spans="1:29" ht="93" customHeight="1" thickBot="1" x14ac:dyDescent="0.25">
      <c r="A40" s="48">
        <v>15</v>
      </c>
      <c r="B40" s="48" t="s">
        <v>73</v>
      </c>
      <c r="C40" s="48">
        <v>10</v>
      </c>
      <c r="D40" s="148" t="s">
        <v>122</v>
      </c>
      <c r="E40" s="149" t="s">
        <v>123</v>
      </c>
      <c r="F40" s="55">
        <v>144000</v>
      </c>
      <c r="G40" s="55"/>
      <c r="H40" s="55"/>
      <c r="I40" s="55"/>
      <c r="J40" s="55"/>
      <c r="K40" s="55"/>
      <c r="L40" s="55"/>
      <c r="M40" s="55"/>
      <c r="N40" s="55"/>
      <c r="O40" s="57">
        <f t="shared" ref="O40:W41" si="17">F40/1.19</f>
        <v>121008.40336134455</v>
      </c>
      <c r="P40" s="57">
        <f t="shared" si="17"/>
        <v>0</v>
      </c>
      <c r="Q40" s="57">
        <f t="shared" si="17"/>
        <v>0</v>
      </c>
      <c r="R40" s="57">
        <f t="shared" si="17"/>
        <v>0</v>
      </c>
      <c r="S40" s="57">
        <f t="shared" si="17"/>
        <v>0</v>
      </c>
      <c r="T40" s="57">
        <f t="shared" si="17"/>
        <v>0</v>
      </c>
      <c r="U40" s="57">
        <f t="shared" si="17"/>
        <v>0</v>
      </c>
      <c r="V40" s="57">
        <f t="shared" si="17"/>
        <v>0</v>
      </c>
      <c r="W40" s="57">
        <f t="shared" si="17"/>
        <v>0</v>
      </c>
      <c r="X40" s="57">
        <f t="shared" si="15"/>
        <v>121008.40336134455</v>
      </c>
      <c r="Y40" s="137" t="s">
        <v>95</v>
      </c>
      <c r="Z40" s="385" t="s">
        <v>124</v>
      </c>
      <c r="AA40" s="386"/>
    </row>
    <row r="41" spans="1:29" ht="48.75" customHeight="1" thickBot="1" x14ac:dyDescent="0.25">
      <c r="A41" s="209">
        <v>16</v>
      </c>
      <c r="B41" s="48" t="s">
        <v>73</v>
      </c>
      <c r="C41" s="48">
        <v>11</v>
      </c>
      <c r="D41" s="75" t="s">
        <v>125</v>
      </c>
      <c r="E41" s="133" t="s">
        <v>126</v>
      </c>
      <c r="F41" s="55">
        <v>25000</v>
      </c>
      <c r="G41" s="55">
        <v>5000</v>
      </c>
      <c r="H41" s="55">
        <v>13000</v>
      </c>
      <c r="I41" s="55">
        <v>5000</v>
      </c>
      <c r="J41" s="55">
        <v>1000</v>
      </c>
      <c r="K41" s="55"/>
      <c r="L41" s="55">
        <v>2000</v>
      </c>
      <c r="M41" s="55">
        <v>0</v>
      </c>
      <c r="N41" s="55"/>
      <c r="O41" s="57">
        <f t="shared" si="17"/>
        <v>21008.403361344539</v>
      </c>
      <c r="P41" s="57">
        <f t="shared" si="17"/>
        <v>4201.680672268908</v>
      </c>
      <c r="Q41" s="57">
        <f t="shared" si="17"/>
        <v>10924.36974789916</v>
      </c>
      <c r="R41" s="57">
        <f t="shared" si="17"/>
        <v>4201.680672268908</v>
      </c>
      <c r="S41" s="57">
        <f t="shared" si="17"/>
        <v>840.3361344537816</v>
      </c>
      <c r="T41" s="57">
        <f t="shared" si="17"/>
        <v>0</v>
      </c>
      <c r="U41" s="57">
        <f t="shared" si="17"/>
        <v>1680.6722689075632</v>
      </c>
      <c r="V41" s="57">
        <f t="shared" si="17"/>
        <v>0</v>
      </c>
      <c r="W41" s="57">
        <f t="shared" si="17"/>
        <v>0</v>
      </c>
      <c r="X41" s="57">
        <f t="shared" si="15"/>
        <v>42857.142857142862</v>
      </c>
      <c r="Y41" s="137" t="s">
        <v>95</v>
      </c>
      <c r="Z41" s="146" t="s">
        <v>297</v>
      </c>
      <c r="AA41" s="146" t="s">
        <v>301</v>
      </c>
    </row>
    <row r="42" spans="1:29" ht="30" customHeight="1" thickBot="1" x14ac:dyDescent="0.25">
      <c r="A42" s="48">
        <v>17</v>
      </c>
      <c r="B42" s="40"/>
      <c r="C42" s="48"/>
      <c r="D42" s="100" t="s">
        <v>74</v>
      </c>
      <c r="E42" s="133"/>
      <c r="F42" s="55">
        <f>SUM(F39:F41)</f>
        <v>191000</v>
      </c>
      <c r="G42" s="55">
        <f>SUM(G39:G41)</f>
        <v>5000</v>
      </c>
      <c r="H42" s="55">
        <f>SUM(H39:H41)</f>
        <v>13000</v>
      </c>
      <c r="I42" s="55">
        <f>SUM(I39:I41)</f>
        <v>5000</v>
      </c>
      <c r="J42" s="55">
        <f>SUM(J39:J41)</f>
        <v>1000</v>
      </c>
      <c r="K42" s="55"/>
      <c r="L42" s="55">
        <f t="shared" ref="L42:V42" si="18">SUM(L39:L41)</f>
        <v>2000</v>
      </c>
      <c r="M42" s="55">
        <f t="shared" si="18"/>
        <v>0</v>
      </c>
      <c r="N42" s="55"/>
      <c r="O42" s="57">
        <f t="shared" si="18"/>
        <v>164016.80672268907</v>
      </c>
      <c r="P42" s="57">
        <f t="shared" si="18"/>
        <v>4201.680672268908</v>
      </c>
      <c r="Q42" s="57">
        <f t="shared" si="18"/>
        <v>10924.36974789916</v>
      </c>
      <c r="R42" s="57">
        <f t="shared" si="18"/>
        <v>4201.680672268908</v>
      </c>
      <c r="S42" s="57">
        <f t="shared" si="18"/>
        <v>840.3361344537816</v>
      </c>
      <c r="T42" s="57">
        <f t="shared" si="18"/>
        <v>0</v>
      </c>
      <c r="U42" s="57">
        <f t="shared" si="18"/>
        <v>1680.6722689075632</v>
      </c>
      <c r="V42" s="57">
        <f t="shared" si="18"/>
        <v>0</v>
      </c>
      <c r="W42" s="57">
        <f t="shared" ref="W42" si="19">SUM(W39:W41)</f>
        <v>0</v>
      </c>
      <c r="X42" s="57">
        <f t="shared" si="15"/>
        <v>185865.54621848738</v>
      </c>
      <c r="Y42" s="142"/>
      <c r="Z42" s="143"/>
      <c r="AA42" s="145"/>
    </row>
    <row r="43" spans="1:29" ht="282.75" customHeight="1" thickBot="1" x14ac:dyDescent="0.25">
      <c r="A43" s="48">
        <v>18</v>
      </c>
      <c r="B43" s="75" t="s">
        <v>127</v>
      </c>
      <c r="C43" s="120">
        <v>12</v>
      </c>
      <c r="D43" s="150" t="s">
        <v>128</v>
      </c>
      <c r="E43" s="133" t="s">
        <v>129</v>
      </c>
      <c r="F43" s="77">
        <v>5000</v>
      </c>
      <c r="G43" s="77"/>
      <c r="H43" s="77"/>
      <c r="I43" s="77"/>
      <c r="J43" s="77"/>
      <c r="K43" s="77"/>
      <c r="L43" s="77"/>
      <c r="M43" s="77"/>
      <c r="N43" s="77"/>
      <c r="O43" s="57">
        <f t="shared" ref="O43:W46" si="20">F43/1.19</f>
        <v>4201.680672268908</v>
      </c>
      <c r="P43" s="57">
        <f t="shared" si="20"/>
        <v>0</v>
      </c>
      <c r="Q43" s="57">
        <f t="shared" si="20"/>
        <v>0</v>
      </c>
      <c r="R43" s="57">
        <f t="shared" si="20"/>
        <v>0</v>
      </c>
      <c r="S43" s="57">
        <f t="shared" si="20"/>
        <v>0</v>
      </c>
      <c r="T43" s="57">
        <f t="shared" si="20"/>
        <v>0</v>
      </c>
      <c r="U43" s="57">
        <f t="shared" si="20"/>
        <v>0</v>
      </c>
      <c r="V43" s="57">
        <f t="shared" si="20"/>
        <v>0</v>
      </c>
      <c r="W43" s="57">
        <f t="shared" si="20"/>
        <v>0</v>
      </c>
      <c r="X43" s="57">
        <f t="shared" si="15"/>
        <v>4201.680672268908</v>
      </c>
      <c r="Y43" s="144" t="s">
        <v>95</v>
      </c>
      <c r="Z43" s="141" t="s">
        <v>347</v>
      </c>
      <c r="AA43" s="141" t="s">
        <v>347</v>
      </c>
      <c r="AC43" s="116"/>
    </row>
    <row r="44" spans="1:29" ht="144" customHeight="1" thickBot="1" x14ac:dyDescent="0.25">
      <c r="A44" s="48">
        <v>19</v>
      </c>
      <c r="B44" s="75" t="s">
        <v>127</v>
      </c>
      <c r="C44" s="120">
        <v>13</v>
      </c>
      <c r="D44" s="151" t="s">
        <v>130</v>
      </c>
      <c r="E44" s="133" t="s">
        <v>131</v>
      </c>
      <c r="F44" s="55"/>
      <c r="G44" s="55">
        <v>26900</v>
      </c>
      <c r="H44" s="55">
        <v>243500</v>
      </c>
      <c r="I44" s="55"/>
      <c r="J44" s="55">
        <v>12000</v>
      </c>
      <c r="K44" s="55"/>
      <c r="L44" s="55">
        <v>2700</v>
      </c>
      <c r="M44" s="55"/>
      <c r="N44" s="55"/>
      <c r="O44" s="57">
        <f t="shared" si="20"/>
        <v>0</v>
      </c>
      <c r="P44" s="57">
        <f t="shared" si="20"/>
        <v>22605.042016806725</v>
      </c>
      <c r="Q44" s="57">
        <f t="shared" si="20"/>
        <v>204621.84873949582</v>
      </c>
      <c r="R44" s="57">
        <f t="shared" si="20"/>
        <v>0</v>
      </c>
      <c r="S44" s="57">
        <f t="shared" si="20"/>
        <v>10084.033613445379</v>
      </c>
      <c r="T44" s="57">
        <f t="shared" si="20"/>
        <v>0</v>
      </c>
      <c r="U44" s="57">
        <f t="shared" si="20"/>
        <v>2268.90756302521</v>
      </c>
      <c r="V44" s="57">
        <f t="shared" si="20"/>
        <v>0</v>
      </c>
      <c r="W44" s="57">
        <f t="shared" si="20"/>
        <v>0</v>
      </c>
      <c r="X44" s="57">
        <f t="shared" si="15"/>
        <v>239579.83193277314</v>
      </c>
      <c r="Y44" s="144" t="s">
        <v>95</v>
      </c>
      <c r="Z44" s="138" t="s">
        <v>301</v>
      </c>
      <c r="AA44" s="141" t="s">
        <v>299</v>
      </c>
      <c r="AC44" s="116"/>
    </row>
    <row r="45" spans="1:29" ht="73.900000000000006" customHeight="1" thickBot="1" x14ac:dyDescent="0.25">
      <c r="A45" s="389">
        <v>20</v>
      </c>
      <c r="B45" s="152" t="s">
        <v>127</v>
      </c>
      <c r="C45" s="120">
        <v>14</v>
      </c>
      <c r="D45" s="151" t="s">
        <v>132</v>
      </c>
      <c r="E45" s="133" t="s">
        <v>133</v>
      </c>
      <c r="F45" s="55">
        <v>4000</v>
      </c>
      <c r="G45" s="55"/>
      <c r="H45" s="55">
        <v>200</v>
      </c>
      <c r="I45" s="55"/>
      <c r="J45" s="55"/>
      <c r="K45" s="55"/>
      <c r="L45" s="55">
        <v>300</v>
      </c>
      <c r="M45" s="55"/>
      <c r="N45" s="55"/>
      <c r="O45" s="57">
        <f t="shared" si="20"/>
        <v>3361.3445378151264</v>
      </c>
      <c r="P45" s="57">
        <f t="shared" si="20"/>
        <v>0</v>
      </c>
      <c r="Q45" s="57">
        <f t="shared" si="20"/>
        <v>168.0672268907563</v>
      </c>
      <c r="R45" s="57">
        <f t="shared" si="20"/>
        <v>0</v>
      </c>
      <c r="S45" s="57">
        <f t="shared" si="20"/>
        <v>0</v>
      </c>
      <c r="T45" s="57">
        <f t="shared" si="20"/>
        <v>0</v>
      </c>
      <c r="U45" s="57">
        <f t="shared" si="20"/>
        <v>252.10084033613447</v>
      </c>
      <c r="V45" s="57">
        <f t="shared" si="20"/>
        <v>0</v>
      </c>
      <c r="W45" s="57">
        <f t="shared" si="20"/>
        <v>0</v>
      </c>
      <c r="X45" s="57">
        <f t="shared" si="15"/>
        <v>3781.5126050420172</v>
      </c>
      <c r="Y45" s="144" t="s">
        <v>95</v>
      </c>
      <c r="Z45" s="138" t="s">
        <v>347</v>
      </c>
      <c r="AA45" s="138" t="s">
        <v>347</v>
      </c>
      <c r="AC45" s="116"/>
    </row>
    <row r="46" spans="1:29" ht="86.25" customHeight="1" thickBot="1" x14ac:dyDescent="0.25">
      <c r="A46" s="390"/>
      <c r="B46" s="152" t="s">
        <v>127</v>
      </c>
      <c r="C46" s="120">
        <v>15</v>
      </c>
      <c r="D46" s="151" t="s">
        <v>134</v>
      </c>
      <c r="E46" s="133" t="s">
        <v>135</v>
      </c>
      <c r="F46" s="55">
        <v>25000</v>
      </c>
      <c r="G46" s="55">
        <v>1100</v>
      </c>
      <c r="H46" s="55">
        <v>7300</v>
      </c>
      <c r="I46" s="55">
        <v>1000</v>
      </c>
      <c r="J46" s="55">
        <v>1000</v>
      </c>
      <c r="K46" s="55"/>
      <c r="L46" s="55"/>
      <c r="M46" s="55"/>
      <c r="N46" s="55"/>
      <c r="O46" s="57">
        <f t="shared" si="20"/>
        <v>21008.403361344539</v>
      </c>
      <c r="P46" s="57">
        <f t="shared" si="20"/>
        <v>924.36974789915973</v>
      </c>
      <c r="Q46" s="57">
        <f t="shared" si="20"/>
        <v>6134.453781512605</v>
      </c>
      <c r="R46" s="57">
        <f t="shared" si="20"/>
        <v>840.3361344537816</v>
      </c>
      <c r="S46" s="57">
        <f t="shared" si="20"/>
        <v>840.3361344537816</v>
      </c>
      <c r="T46" s="57">
        <f t="shared" si="20"/>
        <v>0</v>
      </c>
      <c r="U46" s="57">
        <f t="shared" si="20"/>
        <v>0</v>
      </c>
      <c r="V46" s="57">
        <f t="shared" si="20"/>
        <v>0</v>
      </c>
      <c r="W46" s="57">
        <f t="shared" si="20"/>
        <v>0</v>
      </c>
      <c r="X46" s="57">
        <f t="shared" si="15"/>
        <v>29747.899159663866</v>
      </c>
      <c r="Y46" s="144" t="s">
        <v>95</v>
      </c>
      <c r="Z46" s="138" t="s">
        <v>296</v>
      </c>
      <c r="AA46" s="141" t="s">
        <v>392</v>
      </c>
      <c r="AC46" s="116"/>
    </row>
    <row r="47" spans="1:29" ht="27" customHeight="1" thickBot="1" x14ac:dyDescent="0.25">
      <c r="A47" s="48">
        <v>21</v>
      </c>
      <c r="B47" s="37"/>
      <c r="C47" s="48"/>
      <c r="D47" s="100" t="s">
        <v>136</v>
      </c>
      <c r="E47" s="133"/>
      <c r="F47" s="55">
        <f>SUM(F43:F46)</f>
        <v>34000</v>
      </c>
      <c r="G47" s="55">
        <f>SUM(G43:G46)</f>
        <v>28000</v>
      </c>
      <c r="H47" s="55">
        <f>SUM(H43:H46)</f>
        <v>251000</v>
      </c>
      <c r="I47" s="55">
        <f>SUM(I43:I46)</f>
        <v>1000</v>
      </c>
      <c r="J47" s="55">
        <f>SUM(J43:J46)</f>
        <v>13000</v>
      </c>
      <c r="K47" s="55"/>
      <c r="L47" s="55">
        <f>SUM(L43:L46)</f>
        <v>3000</v>
      </c>
      <c r="M47" s="55"/>
      <c r="N47" s="55"/>
      <c r="O47" s="57">
        <f t="shared" ref="O47:V47" si="21">SUM(O43:O46)</f>
        <v>28571.428571428572</v>
      </c>
      <c r="P47" s="57">
        <f t="shared" si="21"/>
        <v>23529.411764705885</v>
      </c>
      <c r="Q47" s="57">
        <f t="shared" si="21"/>
        <v>210924.36974789918</v>
      </c>
      <c r="R47" s="57">
        <f t="shared" si="21"/>
        <v>840.3361344537816</v>
      </c>
      <c r="S47" s="57">
        <f t="shared" si="21"/>
        <v>10924.36974789916</v>
      </c>
      <c r="T47" s="57">
        <f t="shared" si="21"/>
        <v>0</v>
      </c>
      <c r="U47" s="57">
        <f t="shared" si="21"/>
        <v>2521.0084033613443</v>
      </c>
      <c r="V47" s="57">
        <f t="shared" si="21"/>
        <v>0</v>
      </c>
      <c r="W47" s="57">
        <f t="shared" ref="W47" si="22">SUM(W43:W46)</f>
        <v>0</v>
      </c>
      <c r="X47" s="57">
        <f t="shared" si="15"/>
        <v>277310.92436974798</v>
      </c>
      <c r="Y47" s="142"/>
      <c r="Z47" s="140"/>
      <c r="AA47" s="136"/>
      <c r="AC47" s="116"/>
    </row>
    <row r="48" spans="1:29" ht="31.5" customHeight="1" thickBot="1" x14ac:dyDescent="0.25">
      <c r="A48" s="48">
        <v>22</v>
      </c>
      <c r="B48" s="44"/>
      <c r="C48" s="48"/>
      <c r="D48" s="75" t="s">
        <v>137</v>
      </c>
      <c r="E48" s="133"/>
      <c r="F48" s="55"/>
      <c r="G48" s="153"/>
      <c r="H48" s="153"/>
      <c r="I48" s="153"/>
      <c r="J48" s="153"/>
      <c r="K48" s="153"/>
      <c r="L48" s="153"/>
      <c r="M48" s="153"/>
      <c r="N48" s="153"/>
      <c r="O48" s="57"/>
      <c r="P48" s="57"/>
      <c r="Q48" s="57"/>
      <c r="R48" s="57"/>
      <c r="S48" s="57"/>
      <c r="T48" s="57"/>
      <c r="U48" s="57"/>
      <c r="V48" s="57"/>
      <c r="W48" s="57"/>
      <c r="X48" s="57"/>
      <c r="Y48" s="142"/>
      <c r="Z48" s="143"/>
      <c r="AA48" s="145"/>
    </row>
    <row r="49" spans="1:28" ht="56.25" customHeight="1" thickBot="1" x14ac:dyDescent="0.25">
      <c r="A49" s="209">
        <v>23</v>
      </c>
      <c r="B49" s="44" t="s">
        <v>138</v>
      </c>
      <c r="C49" s="48">
        <v>16</v>
      </c>
      <c r="D49" s="154" t="s">
        <v>295</v>
      </c>
      <c r="E49" s="133" t="s">
        <v>139</v>
      </c>
      <c r="F49" s="55">
        <v>3000</v>
      </c>
      <c r="G49" s="55">
        <v>600</v>
      </c>
      <c r="H49" s="55">
        <v>3600</v>
      </c>
      <c r="I49" s="55">
        <v>200</v>
      </c>
      <c r="J49" s="55">
        <v>200</v>
      </c>
      <c r="K49" s="55"/>
      <c r="L49" s="55">
        <v>300</v>
      </c>
      <c r="M49" s="55"/>
      <c r="N49" s="55"/>
      <c r="O49" s="57">
        <f t="shared" ref="O49:W52" si="23">F49/1.19</f>
        <v>2521.0084033613448</v>
      </c>
      <c r="P49" s="57">
        <f t="shared" si="23"/>
        <v>504.20168067226894</v>
      </c>
      <c r="Q49" s="57">
        <f t="shared" si="23"/>
        <v>3025.2100840336134</v>
      </c>
      <c r="R49" s="57">
        <f t="shared" si="23"/>
        <v>168.0672268907563</v>
      </c>
      <c r="S49" s="57">
        <f t="shared" si="23"/>
        <v>168.0672268907563</v>
      </c>
      <c r="T49" s="57">
        <f t="shared" si="23"/>
        <v>0</v>
      </c>
      <c r="U49" s="57">
        <f t="shared" si="23"/>
        <v>252.10084033613447</v>
      </c>
      <c r="V49" s="57">
        <f t="shared" si="23"/>
        <v>0</v>
      </c>
      <c r="W49" s="57">
        <f t="shared" si="23"/>
        <v>0</v>
      </c>
      <c r="X49" s="57">
        <f t="shared" si="15"/>
        <v>6638.6554621848745</v>
      </c>
      <c r="Y49" s="137" t="s">
        <v>95</v>
      </c>
      <c r="Z49" s="141" t="s">
        <v>393</v>
      </c>
      <c r="AA49" s="138" t="s">
        <v>392</v>
      </c>
    </row>
    <row r="50" spans="1:28" ht="117.6" customHeight="1" thickBot="1" x14ac:dyDescent="0.25">
      <c r="A50" s="48">
        <v>24</v>
      </c>
      <c r="B50" s="44" t="s">
        <v>138</v>
      </c>
      <c r="C50" s="48">
        <v>17</v>
      </c>
      <c r="D50" s="155" t="s">
        <v>140</v>
      </c>
      <c r="E50" s="156" t="s">
        <v>141</v>
      </c>
      <c r="F50" s="157">
        <v>40000</v>
      </c>
      <c r="G50" s="55">
        <v>16400</v>
      </c>
      <c r="H50" s="55">
        <v>17300</v>
      </c>
      <c r="I50" s="55">
        <v>2000</v>
      </c>
      <c r="J50" s="55">
        <v>1300</v>
      </c>
      <c r="K50" s="55"/>
      <c r="L50" s="55">
        <v>2000</v>
      </c>
      <c r="M50" s="55"/>
      <c r="N50" s="55"/>
      <c r="O50" s="57">
        <f t="shared" si="23"/>
        <v>33613.445378151264</v>
      </c>
      <c r="P50" s="57">
        <f t="shared" si="23"/>
        <v>13781.512605042017</v>
      </c>
      <c r="Q50" s="57">
        <f t="shared" si="23"/>
        <v>14537.81512605042</v>
      </c>
      <c r="R50" s="57">
        <f t="shared" si="23"/>
        <v>1680.6722689075632</v>
      </c>
      <c r="S50" s="57">
        <f t="shared" si="23"/>
        <v>1092.4369747899161</v>
      </c>
      <c r="T50" s="57">
        <f t="shared" si="23"/>
        <v>0</v>
      </c>
      <c r="U50" s="57">
        <f t="shared" si="23"/>
        <v>1680.6722689075632</v>
      </c>
      <c r="V50" s="57">
        <f t="shared" si="23"/>
        <v>0</v>
      </c>
      <c r="W50" s="57">
        <f t="shared" si="23"/>
        <v>0</v>
      </c>
      <c r="X50" s="57">
        <f t="shared" si="15"/>
        <v>66386.554621848743</v>
      </c>
      <c r="Y50" s="137" t="s">
        <v>95</v>
      </c>
      <c r="Z50" s="146" t="s">
        <v>299</v>
      </c>
      <c r="AA50" s="147" t="s">
        <v>392</v>
      </c>
    </row>
    <row r="51" spans="1:28" ht="86.25" customHeight="1" thickBot="1" x14ac:dyDescent="0.25">
      <c r="A51" s="48">
        <v>25</v>
      </c>
      <c r="B51" s="44" t="s">
        <v>138</v>
      </c>
      <c r="C51" s="48">
        <v>18</v>
      </c>
      <c r="D51" s="150" t="s">
        <v>142</v>
      </c>
      <c r="E51" s="133" t="s">
        <v>143</v>
      </c>
      <c r="F51" s="55">
        <v>29000</v>
      </c>
      <c r="G51" s="55">
        <v>3000</v>
      </c>
      <c r="H51" s="55">
        <v>5100</v>
      </c>
      <c r="I51" s="55">
        <v>800</v>
      </c>
      <c r="J51" s="55">
        <v>1500</v>
      </c>
      <c r="K51" s="55"/>
      <c r="L51" s="55">
        <v>2000</v>
      </c>
      <c r="M51" s="55"/>
      <c r="N51" s="55"/>
      <c r="O51" s="57">
        <f t="shared" si="23"/>
        <v>24369.747899159665</v>
      </c>
      <c r="P51" s="57">
        <f t="shared" si="23"/>
        <v>2521.0084033613448</v>
      </c>
      <c r="Q51" s="57">
        <f t="shared" si="23"/>
        <v>4285.7142857142862</v>
      </c>
      <c r="R51" s="57">
        <f t="shared" si="23"/>
        <v>672.26890756302521</v>
      </c>
      <c r="S51" s="57">
        <f t="shared" si="23"/>
        <v>1260.5042016806724</v>
      </c>
      <c r="T51" s="57">
        <f t="shared" si="23"/>
        <v>0</v>
      </c>
      <c r="U51" s="57">
        <f t="shared" si="23"/>
        <v>1680.6722689075632</v>
      </c>
      <c r="V51" s="57">
        <f t="shared" si="23"/>
        <v>0</v>
      </c>
      <c r="W51" s="57">
        <f t="shared" si="23"/>
        <v>0</v>
      </c>
      <c r="X51" s="57">
        <f t="shared" si="15"/>
        <v>34789.915966386558</v>
      </c>
      <c r="Y51" s="137" t="s">
        <v>95</v>
      </c>
      <c r="Z51" s="146" t="s">
        <v>296</v>
      </c>
      <c r="AA51" s="147" t="s">
        <v>299</v>
      </c>
    </row>
    <row r="52" spans="1:28" ht="324.75" customHeight="1" thickBot="1" x14ac:dyDescent="0.25">
      <c r="A52" s="48">
        <v>26</v>
      </c>
      <c r="B52" s="44" t="s">
        <v>138</v>
      </c>
      <c r="C52" s="70" t="s">
        <v>144</v>
      </c>
      <c r="D52" s="158" t="s">
        <v>145</v>
      </c>
      <c r="E52" s="133" t="s">
        <v>146</v>
      </c>
      <c r="F52" s="157">
        <v>7000</v>
      </c>
      <c r="G52" s="55">
        <v>3000</v>
      </c>
      <c r="H52" s="55">
        <v>21000</v>
      </c>
      <c r="I52" s="55">
        <v>2000</v>
      </c>
      <c r="J52" s="55">
        <v>2000</v>
      </c>
      <c r="K52" s="55"/>
      <c r="L52" s="55">
        <v>1700</v>
      </c>
      <c r="M52" s="55"/>
      <c r="N52" s="55"/>
      <c r="O52" s="57">
        <f t="shared" si="23"/>
        <v>5882.3529411764712</v>
      </c>
      <c r="P52" s="57">
        <f t="shared" si="23"/>
        <v>2521.0084033613448</v>
      </c>
      <c r="Q52" s="57">
        <f t="shared" si="23"/>
        <v>17647.058823529413</v>
      </c>
      <c r="R52" s="57">
        <f t="shared" si="23"/>
        <v>1680.6722689075632</v>
      </c>
      <c r="S52" s="57">
        <f t="shared" si="23"/>
        <v>1680.6722689075632</v>
      </c>
      <c r="T52" s="57">
        <f t="shared" si="23"/>
        <v>0</v>
      </c>
      <c r="U52" s="57">
        <f t="shared" si="23"/>
        <v>1428.5714285714287</v>
      </c>
      <c r="V52" s="57">
        <f t="shared" si="23"/>
        <v>0</v>
      </c>
      <c r="W52" s="57">
        <f t="shared" si="23"/>
        <v>0</v>
      </c>
      <c r="X52" s="57">
        <f t="shared" si="15"/>
        <v>30840.336134453777</v>
      </c>
      <c r="Y52" s="137" t="s">
        <v>95</v>
      </c>
      <c r="Z52" s="146" t="s">
        <v>303</v>
      </c>
      <c r="AA52" s="147" t="s">
        <v>302</v>
      </c>
    </row>
    <row r="53" spans="1:28" ht="27.6" customHeight="1" thickBot="1" x14ac:dyDescent="0.25">
      <c r="A53" s="389">
        <v>27</v>
      </c>
      <c r="B53" s="44"/>
      <c r="C53" s="70"/>
      <c r="D53" s="159" t="s">
        <v>147</v>
      </c>
      <c r="E53" s="133"/>
      <c r="F53" s="157">
        <f>SUM(F49:F52)</f>
        <v>79000</v>
      </c>
      <c r="G53" s="55">
        <f>SUM(G49:G52)</f>
        <v>23000</v>
      </c>
      <c r="H53" s="55">
        <f>SUM(H49:H52)</f>
        <v>47000</v>
      </c>
      <c r="I53" s="55">
        <f>SUM(I49:I52)</f>
        <v>5000</v>
      </c>
      <c r="J53" s="55">
        <f>SUM(J49:J52)</f>
        <v>5000</v>
      </c>
      <c r="K53" s="55"/>
      <c r="L53" s="55">
        <f>SUM(L49:L52)</f>
        <v>6000</v>
      </c>
      <c r="M53" s="55"/>
      <c r="N53" s="55"/>
      <c r="O53" s="57">
        <f t="shared" ref="O53:V53" si="24">SUM(O49:O52)</f>
        <v>66386.554621848743</v>
      </c>
      <c r="P53" s="57">
        <f t="shared" si="24"/>
        <v>19327.731092436978</v>
      </c>
      <c r="Q53" s="57">
        <f t="shared" si="24"/>
        <v>39495.798319327732</v>
      </c>
      <c r="R53" s="57">
        <f t="shared" si="24"/>
        <v>4201.680672268908</v>
      </c>
      <c r="S53" s="57">
        <f t="shared" si="24"/>
        <v>4201.680672268908</v>
      </c>
      <c r="T53" s="57">
        <f t="shared" si="24"/>
        <v>0</v>
      </c>
      <c r="U53" s="57">
        <f t="shared" si="24"/>
        <v>5042.0168067226896</v>
      </c>
      <c r="V53" s="57">
        <f t="shared" si="24"/>
        <v>0</v>
      </c>
      <c r="W53" s="57">
        <f t="shared" ref="W53" si="25">SUM(W49:W52)</f>
        <v>0</v>
      </c>
      <c r="X53" s="57">
        <f t="shared" si="15"/>
        <v>138655.46218487396</v>
      </c>
      <c r="Y53" s="137"/>
      <c r="Z53" s="146"/>
      <c r="AA53" s="147"/>
    </row>
    <row r="54" spans="1:28" ht="62.25" customHeight="1" thickBot="1" x14ac:dyDescent="0.3">
      <c r="A54" s="390"/>
      <c r="B54" s="62" t="s">
        <v>138</v>
      </c>
      <c r="C54" s="70" t="s">
        <v>148</v>
      </c>
      <c r="D54" s="160" t="s">
        <v>149</v>
      </c>
      <c r="E54" s="133" t="s">
        <v>150</v>
      </c>
      <c r="F54" s="55">
        <v>5000</v>
      </c>
      <c r="G54" s="55"/>
      <c r="H54" s="55"/>
      <c r="I54" s="55"/>
      <c r="J54" s="55"/>
      <c r="K54" s="55"/>
      <c r="L54" s="55"/>
      <c r="M54" s="55"/>
      <c r="N54" s="55"/>
      <c r="O54" s="57">
        <f t="shared" ref="O54:W61" si="26">F54/1.19</f>
        <v>4201.680672268908</v>
      </c>
      <c r="P54" s="57">
        <f t="shared" si="26"/>
        <v>0</v>
      </c>
      <c r="Q54" s="57">
        <f t="shared" si="26"/>
        <v>0</v>
      </c>
      <c r="R54" s="57">
        <f t="shared" si="26"/>
        <v>0</v>
      </c>
      <c r="S54" s="57">
        <f t="shared" si="26"/>
        <v>0</v>
      </c>
      <c r="T54" s="57">
        <f t="shared" si="26"/>
        <v>0</v>
      </c>
      <c r="U54" s="57">
        <f t="shared" si="26"/>
        <v>0</v>
      </c>
      <c r="V54" s="57">
        <f t="shared" si="26"/>
        <v>0</v>
      </c>
      <c r="W54" s="57">
        <f t="shared" si="26"/>
        <v>0</v>
      </c>
      <c r="X54" s="57">
        <f t="shared" si="15"/>
        <v>4201.680672268908</v>
      </c>
      <c r="Y54" s="137" t="s">
        <v>95</v>
      </c>
      <c r="Z54" s="146" t="s">
        <v>303</v>
      </c>
      <c r="AA54" s="147" t="s">
        <v>304</v>
      </c>
      <c r="AB54" s="161"/>
    </row>
    <row r="55" spans="1:28" ht="192.75" customHeight="1" thickBot="1" x14ac:dyDescent="0.3">
      <c r="A55" s="48">
        <v>28</v>
      </c>
      <c r="B55" s="44" t="s">
        <v>138</v>
      </c>
      <c r="C55" s="70" t="s">
        <v>151</v>
      </c>
      <c r="D55" s="160" t="s">
        <v>152</v>
      </c>
      <c r="E55" s="133" t="s">
        <v>153</v>
      </c>
      <c r="F55" s="55">
        <v>10000</v>
      </c>
      <c r="G55" s="157">
        <v>1000</v>
      </c>
      <c r="H55" s="55">
        <v>8000</v>
      </c>
      <c r="I55" s="55"/>
      <c r="J55" s="55">
        <v>1000</v>
      </c>
      <c r="K55" s="55"/>
      <c r="L55" s="55">
        <v>1000</v>
      </c>
      <c r="M55" s="55"/>
      <c r="N55" s="55"/>
      <c r="O55" s="57">
        <f t="shared" si="26"/>
        <v>8403.361344537816</v>
      </c>
      <c r="P55" s="57">
        <f t="shared" si="26"/>
        <v>840.3361344537816</v>
      </c>
      <c r="Q55" s="57">
        <f t="shared" si="26"/>
        <v>6722.6890756302528</v>
      </c>
      <c r="R55" s="57">
        <f t="shared" si="26"/>
        <v>0</v>
      </c>
      <c r="S55" s="57">
        <f t="shared" si="26"/>
        <v>840.3361344537816</v>
      </c>
      <c r="T55" s="57">
        <f t="shared" si="26"/>
        <v>0</v>
      </c>
      <c r="U55" s="57">
        <f t="shared" si="26"/>
        <v>840.3361344537816</v>
      </c>
      <c r="V55" s="57">
        <f t="shared" si="26"/>
        <v>0</v>
      </c>
      <c r="W55" s="57">
        <f t="shared" si="26"/>
        <v>0</v>
      </c>
      <c r="X55" s="57">
        <f t="shared" si="15"/>
        <v>17647.058823529413</v>
      </c>
      <c r="Y55" s="137" t="s">
        <v>95</v>
      </c>
      <c r="Z55" s="146" t="s">
        <v>305</v>
      </c>
      <c r="AA55" s="147" t="s">
        <v>299</v>
      </c>
    </row>
    <row r="56" spans="1:28" ht="66.599999999999994" customHeight="1" thickBot="1" x14ac:dyDescent="0.25">
      <c r="A56" s="48">
        <v>29</v>
      </c>
      <c r="B56" s="44" t="s">
        <v>138</v>
      </c>
      <c r="C56" s="70" t="s">
        <v>154</v>
      </c>
      <c r="D56" s="159" t="s">
        <v>155</v>
      </c>
      <c r="E56" s="133" t="s">
        <v>156</v>
      </c>
      <c r="F56" s="55">
        <v>2500</v>
      </c>
      <c r="G56" s="55"/>
      <c r="H56" s="55"/>
      <c r="I56" s="55"/>
      <c r="J56" s="55"/>
      <c r="K56" s="55"/>
      <c r="L56" s="55"/>
      <c r="M56" s="55"/>
      <c r="N56" s="55"/>
      <c r="O56" s="57">
        <f t="shared" si="26"/>
        <v>2100.840336134454</v>
      </c>
      <c r="P56" s="57">
        <f t="shared" si="26"/>
        <v>0</v>
      </c>
      <c r="Q56" s="57">
        <f t="shared" si="26"/>
        <v>0</v>
      </c>
      <c r="R56" s="57">
        <f t="shared" si="26"/>
        <v>0</v>
      </c>
      <c r="S56" s="57">
        <f t="shared" si="26"/>
        <v>0</v>
      </c>
      <c r="T56" s="57">
        <f t="shared" si="26"/>
        <v>0</v>
      </c>
      <c r="U56" s="57">
        <f t="shared" si="26"/>
        <v>0</v>
      </c>
      <c r="V56" s="57">
        <f t="shared" si="26"/>
        <v>0</v>
      </c>
      <c r="W56" s="57">
        <f t="shared" si="26"/>
        <v>0</v>
      </c>
      <c r="X56" s="57">
        <f t="shared" si="15"/>
        <v>2100.840336134454</v>
      </c>
      <c r="Y56" s="137" t="s">
        <v>95</v>
      </c>
      <c r="Z56" s="146" t="s">
        <v>306</v>
      </c>
      <c r="AA56" s="146" t="s">
        <v>298</v>
      </c>
    </row>
    <row r="57" spans="1:28" ht="112.9" customHeight="1" thickBot="1" x14ac:dyDescent="0.25">
      <c r="A57" s="209">
        <v>30</v>
      </c>
      <c r="B57" s="44" t="s">
        <v>138</v>
      </c>
      <c r="C57" s="70" t="s">
        <v>157</v>
      </c>
      <c r="D57" s="150" t="s">
        <v>361</v>
      </c>
      <c r="E57" s="133" t="s">
        <v>158</v>
      </c>
      <c r="F57" s="55">
        <v>145000</v>
      </c>
      <c r="G57" s="55">
        <v>4800</v>
      </c>
      <c r="H57" s="194">
        <v>10400</v>
      </c>
      <c r="I57" s="55">
        <v>2500</v>
      </c>
      <c r="J57" s="55">
        <v>1600</v>
      </c>
      <c r="K57" s="55"/>
      <c r="L57" s="55">
        <v>1600</v>
      </c>
      <c r="M57" s="55"/>
      <c r="N57" s="55"/>
      <c r="O57" s="57">
        <f t="shared" si="26"/>
        <v>121848.73949579832</v>
      </c>
      <c r="P57" s="57">
        <f t="shared" si="26"/>
        <v>4033.6134453781515</v>
      </c>
      <c r="Q57" s="57">
        <f t="shared" si="26"/>
        <v>8739.495798319329</v>
      </c>
      <c r="R57" s="57">
        <f t="shared" si="26"/>
        <v>2100.840336134454</v>
      </c>
      <c r="S57" s="57">
        <f t="shared" si="26"/>
        <v>1344.5378151260504</v>
      </c>
      <c r="T57" s="57">
        <f t="shared" si="26"/>
        <v>0</v>
      </c>
      <c r="U57" s="57">
        <f t="shared" si="26"/>
        <v>1344.5378151260504</v>
      </c>
      <c r="V57" s="57">
        <f t="shared" si="26"/>
        <v>0</v>
      </c>
      <c r="W57" s="57">
        <f t="shared" si="26"/>
        <v>0</v>
      </c>
      <c r="X57" s="57">
        <f t="shared" si="15"/>
        <v>139411.76470588232</v>
      </c>
      <c r="Y57" s="137" t="s">
        <v>95</v>
      </c>
      <c r="Z57" s="146" t="s">
        <v>306</v>
      </c>
      <c r="AA57" s="146" t="s">
        <v>301</v>
      </c>
      <c r="AB57" s="161"/>
    </row>
    <row r="58" spans="1:28" ht="179.45" customHeight="1" thickBot="1" x14ac:dyDescent="0.25">
      <c r="A58" s="48">
        <v>31</v>
      </c>
      <c r="B58" s="44" t="s">
        <v>138</v>
      </c>
      <c r="C58" s="70" t="s">
        <v>159</v>
      </c>
      <c r="D58" s="162" t="s">
        <v>160</v>
      </c>
      <c r="E58" s="133" t="s">
        <v>161</v>
      </c>
      <c r="F58" s="55">
        <v>51000</v>
      </c>
      <c r="G58" s="55">
        <v>1000</v>
      </c>
      <c r="H58" s="55">
        <v>5000</v>
      </c>
      <c r="I58" s="55">
        <v>2000</v>
      </c>
      <c r="J58" s="55">
        <v>1000</v>
      </c>
      <c r="K58" s="55"/>
      <c r="L58" s="55">
        <v>1000</v>
      </c>
      <c r="M58" s="55"/>
      <c r="N58" s="55"/>
      <c r="O58" s="57">
        <f t="shared" si="26"/>
        <v>42857.142857142862</v>
      </c>
      <c r="P58" s="57">
        <f t="shared" si="26"/>
        <v>840.3361344537816</v>
      </c>
      <c r="Q58" s="57">
        <f t="shared" si="26"/>
        <v>4201.680672268908</v>
      </c>
      <c r="R58" s="57">
        <f t="shared" si="26"/>
        <v>1680.6722689075632</v>
      </c>
      <c r="S58" s="57">
        <f t="shared" si="26"/>
        <v>840.3361344537816</v>
      </c>
      <c r="T58" s="57">
        <f t="shared" si="26"/>
        <v>0</v>
      </c>
      <c r="U58" s="57">
        <f t="shared" si="26"/>
        <v>840.3361344537816</v>
      </c>
      <c r="V58" s="57">
        <f t="shared" si="26"/>
        <v>0</v>
      </c>
      <c r="W58" s="57">
        <f t="shared" si="26"/>
        <v>0</v>
      </c>
      <c r="X58" s="57">
        <f t="shared" si="15"/>
        <v>51260.504201680684</v>
      </c>
      <c r="Y58" s="137" t="s">
        <v>95</v>
      </c>
      <c r="Z58" s="146" t="s">
        <v>306</v>
      </c>
      <c r="AA58" s="146" t="s">
        <v>301</v>
      </c>
    </row>
    <row r="59" spans="1:28" ht="201.75" customHeight="1" thickBot="1" x14ac:dyDescent="0.25">
      <c r="A59" s="48">
        <v>32</v>
      </c>
      <c r="B59" s="44" t="s">
        <v>138</v>
      </c>
      <c r="C59" s="70" t="s">
        <v>162</v>
      </c>
      <c r="D59" s="163" t="s">
        <v>381</v>
      </c>
      <c r="E59" s="164" t="s">
        <v>163</v>
      </c>
      <c r="F59" s="55">
        <v>99500</v>
      </c>
      <c r="G59" s="55">
        <v>1200</v>
      </c>
      <c r="H59" s="194">
        <v>5600</v>
      </c>
      <c r="I59" s="55">
        <v>500</v>
      </c>
      <c r="J59" s="55">
        <v>300</v>
      </c>
      <c r="K59" s="55"/>
      <c r="L59" s="55">
        <v>1400</v>
      </c>
      <c r="M59" s="55"/>
      <c r="N59" s="55"/>
      <c r="O59" s="57">
        <f t="shared" ref="O59:V60" si="27">F59/1.19</f>
        <v>83613.445378151271</v>
      </c>
      <c r="P59" s="57">
        <f t="shared" si="27"/>
        <v>1008.4033613445379</v>
      </c>
      <c r="Q59" s="57">
        <f t="shared" si="27"/>
        <v>4705.8823529411766</v>
      </c>
      <c r="R59" s="57">
        <f t="shared" si="27"/>
        <v>420.1680672268908</v>
      </c>
      <c r="S59" s="57">
        <f t="shared" si="27"/>
        <v>252.10084033613447</v>
      </c>
      <c r="T59" s="57">
        <f t="shared" si="27"/>
        <v>0</v>
      </c>
      <c r="U59" s="57">
        <f t="shared" si="27"/>
        <v>1176.4705882352941</v>
      </c>
      <c r="V59" s="57">
        <f t="shared" si="27"/>
        <v>0</v>
      </c>
      <c r="W59" s="57">
        <f t="shared" si="26"/>
        <v>0</v>
      </c>
      <c r="X59" s="57">
        <f t="shared" si="15"/>
        <v>91176.470588235301</v>
      </c>
      <c r="Y59" s="137" t="s">
        <v>95</v>
      </c>
      <c r="Z59" s="147" t="s">
        <v>301</v>
      </c>
      <c r="AA59" s="147" t="s">
        <v>301</v>
      </c>
    </row>
    <row r="60" spans="1:28" ht="202.5" customHeight="1" thickBot="1" x14ac:dyDescent="0.25">
      <c r="A60" s="48">
        <v>33</v>
      </c>
      <c r="B60" s="44" t="s">
        <v>138</v>
      </c>
      <c r="C60" s="70" t="s">
        <v>164</v>
      </c>
      <c r="D60" s="162" t="s">
        <v>165</v>
      </c>
      <c r="E60" s="133" t="s">
        <v>166</v>
      </c>
      <c r="F60" s="55">
        <v>27500</v>
      </c>
      <c r="G60" s="55">
        <v>5000</v>
      </c>
      <c r="H60" s="55">
        <v>32000</v>
      </c>
      <c r="I60" s="55">
        <v>500</v>
      </c>
      <c r="J60" s="55">
        <v>1000</v>
      </c>
      <c r="K60" s="55"/>
      <c r="L60" s="55">
        <v>1000</v>
      </c>
      <c r="M60" s="55"/>
      <c r="N60" s="55"/>
      <c r="O60" s="57">
        <f t="shared" si="27"/>
        <v>23109.243697478993</v>
      </c>
      <c r="P60" s="57">
        <f t="shared" si="27"/>
        <v>4201.680672268908</v>
      </c>
      <c r="Q60" s="57">
        <f t="shared" si="27"/>
        <v>26890.756302521011</v>
      </c>
      <c r="R60" s="57">
        <f t="shared" si="27"/>
        <v>420.1680672268908</v>
      </c>
      <c r="S60" s="57">
        <f t="shared" si="27"/>
        <v>840.3361344537816</v>
      </c>
      <c r="T60" s="57">
        <f t="shared" si="27"/>
        <v>0</v>
      </c>
      <c r="U60" s="57">
        <f t="shared" si="27"/>
        <v>840.3361344537816</v>
      </c>
      <c r="V60" s="57">
        <f t="shared" si="27"/>
        <v>0</v>
      </c>
      <c r="W60" s="57">
        <f t="shared" si="26"/>
        <v>0</v>
      </c>
      <c r="X60" s="57">
        <f t="shared" si="15"/>
        <v>56302.521008403368</v>
      </c>
      <c r="Y60" s="137" t="s">
        <v>95</v>
      </c>
      <c r="Z60" s="147" t="s">
        <v>296</v>
      </c>
      <c r="AA60" s="147" t="s">
        <v>301</v>
      </c>
    </row>
    <row r="61" spans="1:28" ht="42" customHeight="1" thickBot="1" x14ac:dyDescent="0.25">
      <c r="A61" s="100">
        <v>34</v>
      </c>
      <c r="B61" s="44" t="s">
        <v>138</v>
      </c>
      <c r="C61" s="70" t="s">
        <v>167</v>
      </c>
      <c r="D61" s="162" t="s">
        <v>168</v>
      </c>
      <c r="E61" s="133" t="s">
        <v>169</v>
      </c>
      <c r="F61" s="55">
        <v>42000</v>
      </c>
      <c r="G61" s="55"/>
      <c r="H61" s="55"/>
      <c r="I61" s="55"/>
      <c r="J61" s="55"/>
      <c r="K61" s="55"/>
      <c r="L61" s="55"/>
      <c r="M61" s="55"/>
      <c r="N61" s="55"/>
      <c r="O61" s="57">
        <f t="shared" ref="O61:V61" si="28">F61</f>
        <v>42000</v>
      </c>
      <c r="P61" s="57">
        <f t="shared" si="28"/>
        <v>0</v>
      </c>
      <c r="Q61" s="57">
        <f t="shared" si="28"/>
        <v>0</v>
      </c>
      <c r="R61" s="57">
        <f t="shared" si="28"/>
        <v>0</v>
      </c>
      <c r="S61" s="57">
        <f t="shared" si="28"/>
        <v>0</v>
      </c>
      <c r="T61" s="57">
        <f t="shared" si="28"/>
        <v>0</v>
      </c>
      <c r="U61" s="57">
        <f t="shared" si="28"/>
        <v>0</v>
      </c>
      <c r="V61" s="57">
        <f t="shared" si="28"/>
        <v>0</v>
      </c>
      <c r="W61" s="57">
        <f t="shared" si="26"/>
        <v>0</v>
      </c>
      <c r="X61" s="57">
        <f t="shared" si="15"/>
        <v>42000</v>
      </c>
      <c r="Y61" s="137" t="s">
        <v>95</v>
      </c>
      <c r="Z61" s="147" t="s">
        <v>296</v>
      </c>
      <c r="AA61" s="147" t="s">
        <v>301</v>
      </c>
    </row>
    <row r="62" spans="1:28" ht="191.25" customHeight="1" thickBot="1" x14ac:dyDescent="0.25">
      <c r="A62" s="244">
        <v>35</v>
      </c>
      <c r="B62" s="44" t="s">
        <v>138</v>
      </c>
      <c r="C62" s="70" t="s">
        <v>170</v>
      </c>
      <c r="D62" s="159" t="s">
        <v>171</v>
      </c>
      <c r="E62" s="133" t="s">
        <v>172</v>
      </c>
      <c r="F62" s="55">
        <v>33460</v>
      </c>
      <c r="G62" s="55"/>
      <c r="H62" s="55"/>
      <c r="I62" s="55"/>
      <c r="J62" s="55"/>
      <c r="K62" s="55"/>
      <c r="L62" s="55"/>
      <c r="M62" s="55"/>
      <c r="N62" s="55"/>
      <c r="O62" s="57">
        <f t="shared" ref="O62:O77" si="29">F62/1.19</f>
        <v>28117.647058823532</v>
      </c>
      <c r="P62" s="57">
        <f t="shared" ref="P62:P77" si="30">G62/1.19</f>
        <v>0</v>
      </c>
      <c r="Q62" s="57">
        <f t="shared" ref="Q62:Q77" si="31">H62/1.19</f>
        <v>0</v>
      </c>
      <c r="R62" s="57">
        <f t="shared" ref="R62:R77" si="32">I62/1.19</f>
        <v>0</v>
      </c>
      <c r="S62" s="57">
        <f t="shared" ref="S62:S77" si="33">J62/1.19</f>
        <v>0</v>
      </c>
      <c r="T62" s="57">
        <f t="shared" ref="T62:T77" si="34">K62/1.19</f>
        <v>0</v>
      </c>
      <c r="U62" s="57">
        <f t="shared" ref="U62:U77" si="35">L62/1.19</f>
        <v>0</v>
      </c>
      <c r="V62" s="57">
        <f t="shared" ref="V62:V77" si="36">M62/1.19</f>
        <v>0</v>
      </c>
      <c r="W62" s="57">
        <f t="shared" ref="W62:W77" si="37">N62/1.19</f>
        <v>0</v>
      </c>
      <c r="X62" s="57">
        <f t="shared" si="15"/>
        <v>28117.647058823532</v>
      </c>
      <c r="Y62" s="137" t="s">
        <v>95</v>
      </c>
      <c r="Z62" s="146" t="s">
        <v>301</v>
      </c>
      <c r="AA62" s="146" t="s">
        <v>299</v>
      </c>
    </row>
    <row r="63" spans="1:28" ht="110.25" customHeight="1" thickBot="1" x14ac:dyDescent="0.25">
      <c r="A63" s="48">
        <v>36</v>
      </c>
      <c r="B63" s="44" t="s">
        <v>138</v>
      </c>
      <c r="C63" s="70" t="s">
        <v>173</v>
      </c>
      <c r="D63" s="159" t="s">
        <v>314</v>
      </c>
      <c r="E63" s="133" t="s">
        <v>174</v>
      </c>
      <c r="F63" s="55">
        <v>4000</v>
      </c>
      <c r="G63" s="55"/>
      <c r="H63" s="55">
        <v>20000</v>
      </c>
      <c r="I63" s="55"/>
      <c r="J63" s="55">
        <v>2000</v>
      </c>
      <c r="K63" s="55"/>
      <c r="L63" s="55"/>
      <c r="M63" s="55"/>
      <c r="N63" s="55"/>
      <c r="O63" s="57">
        <f t="shared" si="29"/>
        <v>3361.3445378151264</v>
      </c>
      <c r="P63" s="57">
        <f t="shared" si="30"/>
        <v>0</v>
      </c>
      <c r="Q63" s="57">
        <f t="shared" si="31"/>
        <v>16806.722689075632</v>
      </c>
      <c r="R63" s="57">
        <f t="shared" si="32"/>
        <v>0</v>
      </c>
      <c r="S63" s="57">
        <f t="shared" si="33"/>
        <v>1680.6722689075632</v>
      </c>
      <c r="T63" s="57">
        <f t="shared" si="34"/>
        <v>0</v>
      </c>
      <c r="U63" s="57">
        <f t="shared" si="35"/>
        <v>0</v>
      </c>
      <c r="V63" s="57">
        <f t="shared" si="36"/>
        <v>0</v>
      </c>
      <c r="W63" s="57">
        <f t="shared" si="37"/>
        <v>0</v>
      </c>
      <c r="X63" s="57">
        <f t="shared" si="15"/>
        <v>21848.73949579832</v>
      </c>
      <c r="Y63" s="137" t="s">
        <v>95</v>
      </c>
      <c r="Z63" s="147" t="s">
        <v>296</v>
      </c>
      <c r="AA63" s="147" t="s">
        <v>301</v>
      </c>
    </row>
    <row r="64" spans="1:28" ht="160.9" customHeight="1" thickBot="1" x14ac:dyDescent="0.25">
      <c r="A64" s="48">
        <v>37</v>
      </c>
      <c r="B64" s="44" t="s">
        <v>138</v>
      </c>
      <c r="C64" s="70" t="s">
        <v>175</v>
      </c>
      <c r="D64" s="159" t="s">
        <v>176</v>
      </c>
      <c r="E64" s="133" t="s">
        <v>177</v>
      </c>
      <c r="F64" s="55">
        <v>18000</v>
      </c>
      <c r="G64" s="55">
        <v>44000</v>
      </c>
      <c r="H64" s="55">
        <v>20000</v>
      </c>
      <c r="I64" s="55"/>
      <c r="J64" s="55">
        <v>2500</v>
      </c>
      <c r="K64" s="55"/>
      <c r="L64" s="55">
        <v>2000</v>
      </c>
      <c r="M64" s="55"/>
      <c r="N64" s="55"/>
      <c r="O64" s="57">
        <f t="shared" si="29"/>
        <v>15126.050420168069</v>
      </c>
      <c r="P64" s="57">
        <f t="shared" si="30"/>
        <v>36974.789915966387</v>
      </c>
      <c r="Q64" s="57">
        <f t="shared" si="31"/>
        <v>16806.722689075632</v>
      </c>
      <c r="R64" s="57">
        <f t="shared" si="32"/>
        <v>0</v>
      </c>
      <c r="S64" s="57">
        <f t="shared" si="33"/>
        <v>2100.840336134454</v>
      </c>
      <c r="T64" s="57">
        <f t="shared" si="34"/>
        <v>0</v>
      </c>
      <c r="U64" s="57">
        <f t="shared" si="35"/>
        <v>1680.6722689075632</v>
      </c>
      <c r="V64" s="57">
        <f t="shared" si="36"/>
        <v>0</v>
      </c>
      <c r="W64" s="57">
        <f t="shared" si="37"/>
        <v>0</v>
      </c>
      <c r="X64" s="57">
        <f t="shared" si="15"/>
        <v>72689.075630252104</v>
      </c>
      <c r="Y64" s="137" t="s">
        <v>95</v>
      </c>
      <c r="Z64" s="147" t="s">
        <v>296</v>
      </c>
      <c r="AA64" s="147" t="s">
        <v>301</v>
      </c>
    </row>
    <row r="65" spans="1:259" ht="31.5" customHeight="1" thickBot="1" x14ac:dyDescent="0.25">
      <c r="A65" s="48">
        <v>38</v>
      </c>
      <c r="B65" s="44" t="s">
        <v>138</v>
      </c>
      <c r="C65" s="70" t="s">
        <v>178</v>
      </c>
      <c r="D65" s="159" t="s">
        <v>179</v>
      </c>
      <c r="E65" s="165" t="s">
        <v>180</v>
      </c>
      <c r="F65" s="55">
        <v>1500</v>
      </c>
      <c r="G65" s="55">
        <v>1500</v>
      </c>
      <c r="H65" s="55">
        <v>1000</v>
      </c>
      <c r="I65" s="55"/>
      <c r="J65" s="55"/>
      <c r="K65" s="55"/>
      <c r="L65" s="55"/>
      <c r="M65" s="55"/>
      <c r="N65" s="55"/>
      <c r="O65" s="57">
        <f t="shared" si="29"/>
        <v>1260.5042016806724</v>
      </c>
      <c r="P65" s="57">
        <f t="shared" si="30"/>
        <v>1260.5042016806724</v>
      </c>
      <c r="Q65" s="57">
        <f t="shared" si="31"/>
        <v>840.3361344537816</v>
      </c>
      <c r="R65" s="57">
        <f t="shared" si="32"/>
        <v>0</v>
      </c>
      <c r="S65" s="57">
        <f t="shared" si="33"/>
        <v>0</v>
      </c>
      <c r="T65" s="57">
        <f t="shared" si="34"/>
        <v>0</v>
      </c>
      <c r="U65" s="57">
        <f t="shared" si="35"/>
        <v>0</v>
      </c>
      <c r="V65" s="57">
        <f t="shared" si="36"/>
        <v>0</v>
      </c>
      <c r="W65" s="57">
        <f t="shared" si="37"/>
        <v>0</v>
      </c>
      <c r="X65" s="57">
        <f t="shared" si="15"/>
        <v>3361.3445378151264</v>
      </c>
      <c r="Y65" s="137" t="s">
        <v>95</v>
      </c>
      <c r="Z65" s="147" t="s">
        <v>296</v>
      </c>
      <c r="AA65" s="147" t="s">
        <v>301</v>
      </c>
    </row>
    <row r="66" spans="1:259" ht="78.75" customHeight="1" thickBot="1" x14ac:dyDescent="0.25">
      <c r="A66" s="100">
        <v>39</v>
      </c>
      <c r="B66" s="44" t="s">
        <v>138</v>
      </c>
      <c r="C66" s="70" t="s">
        <v>181</v>
      </c>
      <c r="D66" s="159" t="s">
        <v>182</v>
      </c>
      <c r="E66" s="133" t="s">
        <v>183</v>
      </c>
      <c r="F66" s="55">
        <v>30000</v>
      </c>
      <c r="G66" s="55">
        <v>1000</v>
      </c>
      <c r="H66" s="55">
        <v>5000</v>
      </c>
      <c r="I66" s="55"/>
      <c r="J66" s="55"/>
      <c r="K66" s="55"/>
      <c r="L66" s="55"/>
      <c r="M66" s="55"/>
      <c r="N66" s="55"/>
      <c r="O66" s="57">
        <f t="shared" si="29"/>
        <v>25210.084033613446</v>
      </c>
      <c r="P66" s="57">
        <f t="shared" si="30"/>
        <v>840.3361344537816</v>
      </c>
      <c r="Q66" s="57">
        <f t="shared" si="31"/>
        <v>4201.680672268908</v>
      </c>
      <c r="R66" s="57">
        <f t="shared" si="32"/>
        <v>0</v>
      </c>
      <c r="S66" s="57">
        <f t="shared" si="33"/>
        <v>0</v>
      </c>
      <c r="T66" s="57">
        <f t="shared" si="34"/>
        <v>0</v>
      </c>
      <c r="U66" s="57">
        <f t="shared" si="35"/>
        <v>0</v>
      </c>
      <c r="V66" s="57">
        <f t="shared" si="36"/>
        <v>0</v>
      </c>
      <c r="W66" s="57">
        <f t="shared" si="37"/>
        <v>0</v>
      </c>
      <c r="X66" s="57">
        <f t="shared" si="15"/>
        <v>30252.100840336134</v>
      </c>
      <c r="Y66" s="137" t="s">
        <v>95</v>
      </c>
      <c r="Z66" s="147" t="s">
        <v>296</v>
      </c>
      <c r="AA66" s="147" t="s">
        <v>301</v>
      </c>
    </row>
    <row r="67" spans="1:259" ht="64.5" customHeight="1" thickBot="1" x14ac:dyDescent="0.25">
      <c r="A67" s="244">
        <v>40</v>
      </c>
      <c r="B67" s="44" t="s">
        <v>138</v>
      </c>
      <c r="C67" s="70" t="s">
        <v>184</v>
      </c>
      <c r="D67" s="159" t="s">
        <v>185</v>
      </c>
      <c r="E67" s="133" t="s">
        <v>186</v>
      </c>
      <c r="F67" s="55">
        <v>30000</v>
      </c>
      <c r="G67" s="55"/>
      <c r="H67" s="55">
        <v>15000</v>
      </c>
      <c r="I67" s="55"/>
      <c r="J67" s="55"/>
      <c r="K67" s="55"/>
      <c r="L67" s="55"/>
      <c r="M67" s="55"/>
      <c r="N67" s="55"/>
      <c r="O67" s="57">
        <f t="shared" si="29"/>
        <v>25210.084033613446</v>
      </c>
      <c r="P67" s="57">
        <f t="shared" si="30"/>
        <v>0</v>
      </c>
      <c r="Q67" s="57">
        <f t="shared" si="31"/>
        <v>12605.042016806723</v>
      </c>
      <c r="R67" s="57">
        <f t="shared" si="32"/>
        <v>0</v>
      </c>
      <c r="S67" s="57">
        <f t="shared" si="33"/>
        <v>0</v>
      </c>
      <c r="T67" s="57">
        <f t="shared" si="34"/>
        <v>0</v>
      </c>
      <c r="U67" s="57">
        <f t="shared" si="35"/>
        <v>0</v>
      </c>
      <c r="V67" s="57">
        <f t="shared" si="36"/>
        <v>0</v>
      </c>
      <c r="W67" s="57">
        <f t="shared" si="37"/>
        <v>0</v>
      </c>
      <c r="X67" s="57">
        <f t="shared" si="15"/>
        <v>37815.126050420171</v>
      </c>
      <c r="Y67" s="137" t="s">
        <v>95</v>
      </c>
      <c r="Z67" s="146" t="s">
        <v>296</v>
      </c>
      <c r="AA67" s="147" t="s">
        <v>301</v>
      </c>
    </row>
    <row r="68" spans="1:259" ht="47.25" customHeight="1" thickBot="1" x14ac:dyDescent="0.25">
      <c r="A68" s="48">
        <v>41</v>
      </c>
      <c r="B68" s="44" t="s">
        <v>138</v>
      </c>
      <c r="C68" s="70" t="s">
        <v>187</v>
      </c>
      <c r="D68" s="75" t="s">
        <v>188</v>
      </c>
      <c r="E68" s="133" t="s">
        <v>189</v>
      </c>
      <c r="F68" s="55">
        <v>2000</v>
      </c>
      <c r="G68" s="55">
        <v>500</v>
      </c>
      <c r="H68" s="55">
        <v>800</v>
      </c>
      <c r="I68" s="55">
        <v>100</v>
      </c>
      <c r="J68" s="55">
        <v>300</v>
      </c>
      <c r="K68" s="55"/>
      <c r="L68" s="55">
        <v>300</v>
      </c>
      <c r="M68" s="55"/>
      <c r="N68" s="55"/>
      <c r="O68" s="57">
        <f t="shared" si="29"/>
        <v>1680.6722689075632</v>
      </c>
      <c r="P68" s="57">
        <f t="shared" si="30"/>
        <v>420.1680672268908</v>
      </c>
      <c r="Q68" s="57">
        <f t="shared" si="31"/>
        <v>672.26890756302521</v>
      </c>
      <c r="R68" s="57">
        <f t="shared" si="32"/>
        <v>84.033613445378151</v>
      </c>
      <c r="S68" s="57">
        <f t="shared" si="33"/>
        <v>252.10084033613447</v>
      </c>
      <c r="T68" s="57">
        <f t="shared" si="34"/>
        <v>0</v>
      </c>
      <c r="U68" s="57">
        <f t="shared" si="35"/>
        <v>252.10084033613447</v>
      </c>
      <c r="V68" s="57">
        <f t="shared" si="36"/>
        <v>0</v>
      </c>
      <c r="W68" s="57">
        <f t="shared" si="37"/>
        <v>0</v>
      </c>
      <c r="X68" s="57">
        <f t="shared" si="15"/>
        <v>3361.3445378151259</v>
      </c>
      <c r="Y68" s="137" t="s">
        <v>95</v>
      </c>
      <c r="Z68" s="146" t="s">
        <v>299</v>
      </c>
      <c r="AA68" s="138" t="s">
        <v>300</v>
      </c>
    </row>
    <row r="69" spans="1:259" ht="113.25" customHeight="1" thickBot="1" x14ac:dyDescent="0.25">
      <c r="A69" s="48">
        <v>42</v>
      </c>
      <c r="B69" s="44" t="s">
        <v>138</v>
      </c>
      <c r="C69" s="70" t="s">
        <v>190</v>
      </c>
      <c r="D69" s="159" t="s">
        <v>191</v>
      </c>
      <c r="E69" s="133" t="s">
        <v>192</v>
      </c>
      <c r="F69" s="55">
        <v>7000</v>
      </c>
      <c r="G69" s="55">
        <v>5000</v>
      </c>
      <c r="H69" s="55">
        <v>5000</v>
      </c>
      <c r="I69" s="55"/>
      <c r="J69" s="55">
        <v>1000</v>
      </c>
      <c r="K69" s="55"/>
      <c r="L69" s="55"/>
      <c r="M69" s="55"/>
      <c r="N69" s="55"/>
      <c r="O69" s="57">
        <f t="shared" si="29"/>
        <v>5882.3529411764712</v>
      </c>
      <c r="P69" s="57">
        <f t="shared" si="30"/>
        <v>4201.680672268908</v>
      </c>
      <c r="Q69" s="57">
        <f t="shared" si="31"/>
        <v>4201.680672268908</v>
      </c>
      <c r="R69" s="57">
        <f t="shared" si="32"/>
        <v>0</v>
      </c>
      <c r="S69" s="57">
        <f t="shared" si="33"/>
        <v>840.3361344537816</v>
      </c>
      <c r="T69" s="57">
        <f t="shared" si="34"/>
        <v>0</v>
      </c>
      <c r="U69" s="57">
        <f t="shared" si="35"/>
        <v>0</v>
      </c>
      <c r="V69" s="57">
        <f t="shared" si="36"/>
        <v>0</v>
      </c>
      <c r="W69" s="57">
        <f t="shared" si="37"/>
        <v>0</v>
      </c>
      <c r="X69" s="57">
        <f t="shared" si="15"/>
        <v>15126.050420168067</v>
      </c>
      <c r="Y69" s="137" t="s">
        <v>95</v>
      </c>
      <c r="Z69" s="141" t="s">
        <v>296</v>
      </c>
      <c r="AA69" s="138" t="s">
        <v>304</v>
      </c>
    </row>
    <row r="70" spans="1:259" ht="46.5" customHeight="1" thickBot="1" x14ac:dyDescent="0.25">
      <c r="A70" s="48">
        <v>43</v>
      </c>
      <c r="B70" s="44" t="s">
        <v>138</v>
      </c>
      <c r="C70" s="70" t="s">
        <v>193</v>
      </c>
      <c r="D70" s="159" t="s">
        <v>194</v>
      </c>
      <c r="E70" s="133" t="s">
        <v>195</v>
      </c>
      <c r="F70" s="55">
        <v>1500</v>
      </c>
      <c r="G70" s="55"/>
      <c r="H70" s="55">
        <v>1500</v>
      </c>
      <c r="I70" s="55"/>
      <c r="J70" s="55"/>
      <c r="K70" s="55"/>
      <c r="L70" s="55"/>
      <c r="M70" s="55"/>
      <c r="N70" s="55"/>
      <c r="O70" s="57">
        <f t="shared" si="29"/>
        <v>1260.5042016806724</v>
      </c>
      <c r="P70" s="57">
        <f t="shared" si="30"/>
        <v>0</v>
      </c>
      <c r="Q70" s="57">
        <f t="shared" si="31"/>
        <v>1260.5042016806724</v>
      </c>
      <c r="R70" s="57">
        <f t="shared" si="32"/>
        <v>0</v>
      </c>
      <c r="S70" s="57">
        <f t="shared" si="33"/>
        <v>0</v>
      </c>
      <c r="T70" s="57">
        <f t="shared" si="34"/>
        <v>0</v>
      </c>
      <c r="U70" s="57">
        <f t="shared" si="35"/>
        <v>0</v>
      </c>
      <c r="V70" s="57">
        <f t="shared" si="36"/>
        <v>0</v>
      </c>
      <c r="W70" s="57">
        <f t="shared" si="37"/>
        <v>0</v>
      </c>
      <c r="X70" s="57">
        <f t="shared" si="15"/>
        <v>2521.0084033613448</v>
      </c>
      <c r="Y70" s="137" t="s">
        <v>95</v>
      </c>
      <c r="Z70" s="146" t="s">
        <v>300</v>
      </c>
      <c r="AA70" s="147" t="s">
        <v>307</v>
      </c>
    </row>
    <row r="71" spans="1:259" ht="81" customHeight="1" thickBot="1" x14ac:dyDescent="0.25">
      <c r="A71" s="100">
        <v>44</v>
      </c>
      <c r="B71" s="44" t="s">
        <v>138</v>
      </c>
      <c r="C71" s="70" t="s">
        <v>196</v>
      </c>
      <c r="D71" s="159" t="s">
        <v>197</v>
      </c>
      <c r="E71" s="133" t="s">
        <v>189</v>
      </c>
      <c r="F71" s="55">
        <v>5000</v>
      </c>
      <c r="G71" s="55">
        <v>1500</v>
      </c>
      <c r="H71" s="55">
        <v>1000</v>
      </c>
      <c r="I71" s="55"/>
      <c r="J71" s="55">
        <v>500</v>
      </c>
      <c r="K71" s="55"/>
      <c r="L71" s="55">
        <v>300</v>
      </c>
      <c r="M71" s="55"/>
      <c r="N71" s="55"/>
      <c r="O71" s="57">
        <f t="shared" si="29"/>
        <v>4201.680672268908</v>
      </c>
      <c r="P71" s="57">
        <f t="shared" si="30"/>
        <v>1260.5042016806724</v>
      </c>
      <c r="Q71" s="57">
        <f t="shared" si="31"/>
        <v>840.3361344537816</v>
      </c>
      <c r="R71" s="57">
        <f t="shared" si="32"/>
        <v>0</v>
      </c>
      <c r="S71" s="57">
        <f t="shared" si="33"/>
        <v>420.1680672268908</v>
      </c>
      <c r="T71" s="57">
        <f t="shared" si="34"/>
        <v>0</v>
      </c>
      <c r="U71" s="57">
        <f t="shared" si="35"/>
        <v>252.10084033613447</v>
      </c>
      <c r="V71" s="57">
        <f t="shared" si="36"/>
        <v>0</v>
      </c>
      <c r="W71" s="57">
        <f t="shared" si="37"/>
        <v>0</v>
      </c>
      <c r="X71" s="57">
        <f t="shared" si="15"/>
        <v>6974.7899159663875</v>
      </c>
      <c r="Y71" s="137" t="s">
        <v>95</v>
      </c>
      <c r="Z71" s="141" t="s">
        <v>299</v>
      </c>
      <c r="AA71" s="138" t="s">
        <v>300</v>
      </c>
    </row>
    <row r="72" spans="1:259" ht="38.25" customHeight="1" thickBot="1" x14ac:dyDescent="0.25">
      <c r="A72" s="244">
        <v>45</v>
      </c>
      <c r="B72" s="44" t="s">
        <v>138</v>
      </c>
      <c r="C72" s="70" t="s">
        <v>198</v>
      </c>
      <c r="D72" s="159" t="s">
        <v>315</v>
      </c>
      <c r="E72" s="324" t="s">
        <v>317</v>
      </c>
      <c r="F72" s="55">
        <v>5000</v>
      </c>
      <c r="G72" s="55"/>
      <c r="H72" s="55"/>
      <c r="I72" s="55"/>
      <c r="J72" s="55"/>
      <c r="K72" s="55"/>
      <c r="L72" s="55"/>
      <c r="M72" s="55"/>
      <c r="N72" s="55"/>
      <c r="O72" s="57">
        <f t="shared" si="29"/>
        <v>4201.680672268908</v>
      </c>
      <c r="P72" s="57">
        <f t="shared" si="30"/>
        <v>0</v>
      </c>
      <c r="Q72" s="57">
        <f t="shared" si="31"/>
        <v>0</v>
      </c>
      <c r="R72" s="57">
        <f t="shared" si="32"/>
        <v>0</v>
      </c>
      <c r="S72" s="57">
        <f t="shared" si="33"/>
        <v>0</v>
      </c>
      <c r="T72" s="57">
        <f t="shared" si="34"/>
        <v>0</v>
      </c>
      <c r="U72" s="57">
        <f t="shared" si="35"/>
        <v>0</v>
      </c>
      <c r="V72" s="57">
        <f t="shared" si="36"/>
        <v>0</v>
      </c>
      <c r="W72" s="57">
        <f t="shared" si="37"/>
        <v>0</v>
      </c>
      <c r="X72" s="57">
        <f t="shared" si="15"/>
        <v>4201.680672268908</v>
      </c>
      <c r="Y72" s="137" t="s">
        <v>95</v>
      </c>
      <c r="Z72" s="147" t="s">
        <v>296</v>
      </c>
      <c r="AA72" s="147" t="s">
        <v>301</v>
      </c>
    </row>
    <row r="73" spans="1:259" ht="47.25" customHeight="1" thickBot="1" x14ac:dyDescent="0.25">
      <c r="A73" s="48">
        <v>46</v>
      </c>
      <c r="B73" s="44" t="s">
        <v>138</v>
      </c>
      <c r="C73" s="70" t="s">
        <v>201</v>
      </c>
      <c r="D73" s="159" t="s">
        <v>316</v>
      </c>
      <c r="E73" s="133"/>
      <c r="F73" s="55">
        <v>1000</v>
      </c>
      <c r="G73" s="55"/>
      <c r="H73" s="55"/>
      <c r="I73" s="55"/>
      <c r="J73" s="55"/>
      <c r="K73" s="55"/>
      <c r="L73" s="55"/>
      <c r="M73" s="55"/>
      <c r="N73" s="55"/>
      <c r="O73" s="57">
        <f t="shared" si="29"/>
        <v>840.3361344537816</v>
      </c>
      <c r="P73" s="57">
        <f t="shared" si="30"/>
        <v>0</v>
      </c>
      <c r="Q73" s="57">
        <f t="shared" si="31"/>
        <v>0</v>
      </c>
      <c r="R73" s="57">
        <f t="shared" si="32"/>
        <v>0</v>
      </c>
      <c r="S73" s="57">
        <f t="shared" si="33"/>
        <v>0</v>
      </c>
      <c r="T73" s="57">
        <f t="shared" si="34"/>
        <v>0</v>
      </c>
      <c r="U73" s="57">
        <f t="shared" si="35"/>
        <v>0</v>
      </c>
      <c r="V73" s="57">
        <f t="shared" si="36"/>
        <v>0</v>
      </c>
      <c r="W73" s="57">
        <f t="shared" si="37"/>
        <v>0</v>
      </c>
      <c r="X73" s="57">
        <f t="shared" si="15"/>
        <v>840.3361344537816</v>
      </c>
      <c r="Y73" s="137" t="s">
        <v>95</v>
      </c>
      <c r="Z73" s="147" t="s">
        <v>296</v>
      </c>
      <c r="AA73" s="147" t="s">
        <v>301</v>
      </c>
    </row>
    <row r="74" spans="1:259" ht="32.25" thickBot="1" x14ac:dyDescent="0.25">
      <c r="A74" s="48">
        <v>47</v>
      </c>
      <c r="B74" s="44" t="s">
        <v>138</v>
      </c>
      <c r="C74" s="70" t="s">
        <v>204</v>
      </c>
      <c r="D74" s="159" t="s">
        <v>199</v>
      </c>
      <c r="E74" s="133" t="s">
        <v>200</v>
      </c>
      <c r="F74" s="55">
        <v>1000</v>
      </c>
      <c r="G74" s="55"/>
      <c r="H74" s="55">
        <v>8500</v>
      </c>
      <c r="I74" s="55"/>
      <c r="J74" s="55"/>
      <c r="K74" s="55"/>
      <c r="L74" s="55"/>
      <c r="M74" s="55"/>
      <c r="N74" s="55"/>
      <c r="O74" s="57">
        <f t="shared" si="29"/>
        <v>840.3361344537816</v>
      </c>
      <c r="P74" s="57">
        <f t="shared" si="30"/>
        <v>0</v>
      </c>
      <c r="Q74" s="57">
        <f t="shared" si="31"/>
        <v>7142.8571428571431</v>
      </c>
      <c r="R74" s="57">
        <f t="shared" si="32"/>
        <v>0</v>
      </c>
      <c r="S74" s="57">
        <f t="shared" si="33"/>
        <v>0</v>
      </c>
      <c r="T74" s="57">
        <f t="shared" si="34"/>
        <v>0</v>
      </c>
      <c r="U74" s="57">
        <f t="shared" si="35"/>
        <v>0</v>
      </c>
      <c r="V74" s="57">
        <f t="shared" si="36"/>
        <v>0</v>
      </c>
      <c r="W74" s="57">
        <f t="shared" si="37"/>
        <v>0</v>
      </c>
      <c r="X74" s="57">
        <f t="shared" si="15"/>
        <v>7983.1932773109247</v>
      </c>
      <c r="Y74" s="137" t="s">
        <v>95</v>
      </c>
      <c r="Z74" s="141" t="s">
        <v>296</v>
      </c>
      <c r="AA74" s="138" t="s">
        <v>301</v>
      </c>
    </row>
    <row r="75" spans="1:259" ht="35.25" customHeight="1" thickBot="1" x14ac:dyDescent="0.25">
      <c r="A75" s="48">
        <v>48</v>
      </c>
      <c r="B75" s="44" t="s">
        <v>138</v>
      </c>
      <c r="C75" s="70" t="s">
        <v>207</v>
      </c>
      <c r="D75" s="159" t="s">
        <v>202</v>
      </c>
      <c r="E75" s="133" t="s">
        <v>203</v>
      </c>
      <c r="F75" s="55">
        <v>1000</v>
      </c>
      <c r="G75" s="55"/>
      <c r="H75" s="55"/>
      <c r="I75" s="55"/>
      <c r="J75" s="55"/>
      <c r="K75" s="55"/>
      <c r="L75" s="55"/>
      <c r="M75" s="55"/>
      <c r="N75" s="55"/>
      <c r="O75" s="57">
        <f t="shared" si="29"/>
        <v>840.3361344537816</v>
      </c>
      <c r="P75" s="57">
        <f t="shared" si="30"/>
        <v>0</v>
      </c>
      <c r="Q75" s="57">
        <f t="shared" si="31"/>
        <v>0</v>
      </c>
      <c r="R75" s="57">
        <f t="shared" si="32"/>
        <v>0</v>
      </c>
      <c r="S75" s="57">
        <f t="shared" si="33"/>
        <v>0</v>
      </c>
      <c r="T75" s="57">
        <f t="shared" si="34"/>
        <v>0</v>
      </c>
      <c r="U75" s="57">
        <f t="shared" si="35"/>
        <v>0</v>
      </c>
      <c r="V75" s="57">
        <f t="shared" si="36"/>
        <v>0</v>
      </c>
      <c r="W75" s="57">
        <f t="shared" si="37"/>
        <v>0</v>
      </c>
      <c r="X75" s="57">
        <f t="shared" si="15"/>
        <v>840.3361344537816</v>
      </c>
      <c r="Y75" s="137" t="s">
        <v>95</v>
      </c>
      <c r="Z75" s="138" t="s">
        <v>303</v>
      </c>
      <c r="AA75" s="138" t="s">
        <v>303</v>
      </c>
    </row>
    <row r="76" spans="1:259" s="199" customFormat="1" ht="35.25" customHeight="1" thickBot="1" x14ac:dyDescent="0.25">
      <c r="A76" s="100">
        <v>49</v>
      </c>
      <c r="B76" s="77" t="s">
        <v>138</v>
      </c>
      <c r="C76" s="174" t="s">
        <v>352</v>
      </c>
      <c r="D76" s="196" t="s">
        <v>205</v>
      </c>
      <c r="E76" s="197" t="s">
        <v>206</v>
      </c>
      <c r="F76" s="55">
        <v>9000</v>
      </c>
      <c r="G76" s="55"/>
      <c r="H76" s="55"/>
      <c r="I76" s="55"/>
      <c r="J76" s="55"/>
      <c r="K76" s="55"/>
      <c r="L76" s="55"/>
      <c r="M76" s="55"/>
      <c r="N76" s="55"/>
      <c r="O76" s="57">
        <f t="shared" si="29"/>
        <v>7563.0252100840344</v>
      </c>
      <c r="P76" s="57">
        <f t="shared" si="30"/>
        <v>0</v>
      </c>
      <c r="Q76" s="57">
        <f t="shared" si="31"/>
        <v>0</v>
      </c>
      <c r="R76" s="57">
        <f t="shared" si="32"/>
        <v>0</v>
      </c>
      <c r="S76" s="57">
        <f t="shared" si="33"/>
        <v>0</v>
      </c>
      <c r="T76" s="57">
        <f t="shared" si="34"/>
        <v>0</v>
      </c>
      <c r="U76" s="57">
        <f t="shared" si="35"/>
        <v>0</v>
      </c>
      <c r="V76" s="57">
        <f t="shared" si="36"/>
        <v>0</v>
      </c>
      <c r="W76" s="57">
        <f t="shared" si="37"/>
        <v>0</v>
      </c>
      <c r="X76" s="57">
        <f t="shared" si="15"/>
        <v>7563.0252100840344</v>
      </c>
      <c r="Y76" s="137" t="s">
        <v>95</v>
      </c>
      <c r="Z76" s="141" t="s">
        <v>296</v>
      </c>
      <c r="AA76" s="141" t="s">
        <v>301</v>
      </c>
      <c r="AB76" s="198"/>
      <c r="AC76" s="198"/>
      <c r="AD76" s="198"/>
      <c r="AE76" s="198"/>
      <c r="AF76" s="198"/>
      <c r="AG76" s="198"/>
      <c r="AH76" s="198"/>
      <c r="AI76" s="198"/>
      <c r="AJ76" s="198"/>
      <c r="AK76" s="198"/>
      <c r="AL76" s="198"/>
      <c r="AM76" s="198"/>
      <c r="AN76" s="198"/>
      <c r="AO76" s="198"/>
      <c r="AP76" s="198"/>
      <c r="AQ76" s="198"/>
      <c r="AR76" s="198"/>
      <c r="AS76" s="198"/>
      <c r="AT76" s="198"/>
      <c r="AU76" s="198"/>
      <c r="AV76" s="198"/>
      <c r="AW76" s="198"/>
      <c r="AX76" s="198"/>
      <c r="AY76" s="198"/>
      <c r="AZ76" s="198"/>
      <c r="BA76" s="198"/>
      <c r="BB76" s="198"/>
      <c r="BC76" s="198"/>
      <c r="BD76" s="198"/>
      <c r="BE76" s="198"/>
      <c r="BF76" s="198"/>
      <c r="BG76" s="198"/>
      <c r="BH76" s="198"/>
      <c r="BI76" s="198"/>
      <c r="BJ76" s="198"/>
      <c r="BK76" s="198"/>
      <c r="BL76" s="198"/>
      <c r="BM76" s="198"/>
      <c r="BN76" s="198"/>
      <c r="BO76" s="198"/>
      <c r="BP76" s="198"/>
      <c r="BQ76" s="198"/>
      <c r="BR76" s="198"/>
      <c r="BS76" s="198"/>
      <c r="BT76" s="198"/>
      <c r="BU76" s="198"/>
      <c r="BV76" s="198"/>
      <c r="BW76" s="198"/>
      <c r="BX76" s="198"/>
      <c r="BY76" s="198"/>
      <c r="BZ76" s="198"/>
      <c r="CA76" s="198"/>
      <c r="CB76" s="198"/>
      <c r="CC76" s="198"/>
      <c r="CD76" s="198"/>
      <c r="CE76" s="198"/>
      <c r="CF76" s="198"/>
      <c r="CG76" s="198"/>
      <c r="CH76" s="198"/>
      <c r="CI76" s="198"/>
      <c r="CJ76" s="198"/>
      <c r="CK76" s="198"/>
      <c r="CL76" s="198"/>
      <c r="CM76" s="198"/>
      <c r="CN76" s="198"/>
      <c r="CO76" s="198"/>
      <c r="CP76" s="198"/>
      <c r="CQ76" s="198"/>
      <c r="CR76" s="198"/>
      <c r="CS76" s="198"/>
      <c r="CT76" s="198"/>
      <c r="CU76" s="198"/>
      <c r="CV76" s="198"/>
      <c r="CW76" s="198"/>
      <c r="CX76" s="198"/>
      <c r="CY76" s="198"/>
      <c r="CZ76" s="198"/>
      <c r="DA76" s="198"/>
      <c r="DB76" s="198"/>
      <c r="DC76" s="198"/>
      <c r="DD76" s="198"/>
      <c r="DE76" s="198"/>
      <c r="DF76" s="198"/>
      <c r="DG76" s="198"/>
      <c r="DH76" s="198"/>
      <c r="DI76" s="198"/>
      <c r="DJ76" s="198"/>
      <c r="DK76" s="198"/>
      <c r="DL76" s="198"/>
      <c r="DM76" s="198"/>
      <c r="DN76" s="198"/>
      <c r="DO76" s="198"/>
      <c r="DP76" s="198"/>
      <c r="DQ76" s="198"/>
      <c r="DR76" s="198"/>
      <c r="DS76" s="198"/>
      <c r="DT76" s="198"/>
      <c r="DU76" s="198"/>
      <c r="DV76" s="198"/>
      <c r="DW76" s="198"/>
      <c r="DX76" s="198"/>
      <c r="DY76" s="198"/>
      <c r="DZ76" s="198"/>
      <c r="EA76" s="198"/>
      <c r="EB76" s="198"/>
      <c r="EC76" s="198"/>
      <c r="ED76" s="198"/>
      <c r="EE76" s="198"/>
      <c r="EF76" s="198"/>
      <c r="EG76" s="198"/>
      <c r="EH76" s="198"/>
      <c r="EI76" s="198"/>
      <c r="EJ76" s="198"/>
      <c r="EK76" s="198"/>
      <c r="EL76" s="198"/>
      <c r="EM76" s="198"/>
      <c r="EN76" s="198"/>
      <c r="EO76" s="198"/>
      <c r="EP76" s="198"/>
      <c r="EQ76" s="198"/>
      <c r="ER76" s="198"/>
      <c r="ES76" s="198"/>
      <c r="ET76" s="198"/>
      <c r="EU76" s="198"/>
      <c r="EV76" s="198"/>
      <c r="EW76" s="198"/>
      <c r="EX76" s="198"/>
      <c r="EY76" s="198"/>
      <c r="EZ76" s="198"/>
      <c r="FA76" s="198"/>
      <c r="FB76" s="198"/>
      <c r="FC76" s="198"/>
      <c r="FD76" s="198"/>
      <c r="FE76" s="198"/>
      <c r="FF76" s="198"/>
      <c r="FG76" s="198"/>
      <c r="FH76" s="198"/>
      <c r="FI76" s="198"/>
      <c r="FJ76" s="198"/>
      <c r="FK76" s="198"/>
      <c r="FL76" s="198"/>
      <c r="FM76" s="198"/>
      <c r="FN76" s="198"/>
      <c r="FO76" s="198"/>
      <c r="FP76" s="198"/>
      <c r="FQ76" s="198"/>
      <c r="FR76" s="198"/>
      <c r="FS76" s="198"/>
      <c r="FT76" s="198"/>
      <c r="FU76" s="198"/>
      <c r="FV76" s="198"/>
      <c r="FW76" s="198"/>
      <c r="FX76" s="198"/>
      <c r="FY76" s="198"/>
      <c r="FZ76" s="198"/>
      <c r="GA76" s="198"/>
      <c r="GB76" s="198"/>
      <c r="GC76" s="198"/>
      <c r="GD76" s="198"/>
      <c r="GE76" s="198"/>
      <c r="GF76" s="198"/>
      <c r="GG76" s="198"/>
      <c r="GH76" s="198"/>
      <c r="GI76" s="198"/>
      <c r="GJ76" s="198"/>
      <c r="GK76" s="198"/>
      <c r="GL76" s="198"/>
      <c r="GM76" s="198"/>
      <c r="GN76" s="198"/>
      <c r="GO76" s="198"/>
      <c r="GP76" s="198"/>
      <c r="GQ76" s="198"/>
      <c r="GR76" s="198"/>
      <c r="GS76" s="198"/>
      <c r="GT76" s="198"/>
      <c r="GU76" s="198"/>
      <c r="GV76" s="198"/>
      <c r="GW76" s="198"/>
      <c r="GX76" s="198"/>
      <c r="GY76" s="198"/>
      <c r="GZ76" s="198"/>
      <c r="HA76" s="198"/>
      <c r="HB76" s="198"/>
      <c r="HC76" s="198"/>
      <c r="HD76" s="198"/>
      <c r="HE76" s="198"/>
      <c r="HF76" s="198"/>
      <c r="HG76" s="198"/>
      <c r="HH76" s="198"/>
      <c r="HI76" s="198"/>
      <c r="HJ76" s="198"/>
      <c r="HK76" s="198"/>
      <c r="HL76" s="198"/>
      <c r="HM76" s="198"/>
      <c r="HN76" s="198"/>
      <c r="HO76" s="198"/>
      <c r="HP76" s="198"/>
      <c r="HQ76" s="198"/>
      <c r="HR76" s="198"/>
      <c r="HS76" s="198"/>
      <c r="HT76" s="198"/>
      <c r="HU76" s="198"/>
      <c r="HV76" s="198"/>
      <c r="HW76" s="198"/>
      <c r="HX76" s="198"/>
      <c r="HY76" s="198"/>
      <c r="HZ76" s="198"/>
      <c r="IA76" s="198"/>
      <c r="IB76" s="198"/>
      <c r="IC76" s="198"/>
      <c r="ID76" s="198"/>
      <c r="IE76" s="198"/>
      <c r="IF76" s="198"/>
      <c r="IG76" s="198"/>
      <c r="IH76" s="198"/>
      <c r="II76" s="198"/>
      <c r="IJ76" s="198"/>
      <c r="IK76" s="198"/>
      <c r="IL76" s="198"/>
      <c r="IM76" s="198"/>
      <c r="IN76" s="198"/>
      <c r="IO76" s="198"/>
      <c r="IP76" s="198"/>
      <c r="IQ76" s="198"/>
      <c r="IR76" s="198"/>
      <c r="IS76" s="198"/>
      <c r="IT76" s="198"/>
      <c r="IU76" s="198"/>
      <c r="IV76" s="198"/>
      <c r="IW76" s="198"/>
      <c r="IX76" s="198"/>
      <c r="IY76" s="198"/>
    </row>
    <row r="77" spans="1:259" ht="30.75" customHeight="1" thickBot="1" x14ac:dyDescent="0.25">
      <c r="A77" s="244">
        <v>50</v>
      </c>
      <c r="B77" s="44" t="s">
        <v>138</v>
      </c>
      <c r="C77" s="70" t="s">
        <v>353</v>
      </c>
      <c r="D77" s="159" t="s">
        <v>208</v>
      </c>
      <c r="E77" s="133"/>
      <c r="F77" s="55">
        <v>30500</v>
      </c>
      <c r="G77" s="55">
        <v>1500</v>
      </c>
      <c r="H77" s="55">
        <v>1200</v>
      </c>
      <c r="I77" s="55">
        <v>400</v>
      </c>
      <c r="J77" s="55">
        <v>800</v>
      </c>
      <c r="K77" s="55"/>
      <c r="L77" s="55">
        <v>400</v>
      </c>
      <c r="M77" s="55">
        <v>0</v>
      </c>
      <c r="N77" s="55"/>
      <c r="O77" s="57">
        <f t="shared" si="29"/>
        <v>25630.252100840338</v>
      </c>
      <c r="P77" s="57">
        <f t="shared" si="30"/>
        <v>1260.5042016806724</v>
      </c>
      <c r="Q77" s="57">
        <f t="shared" si="31"/>
        <v>1008.4033613445379</v>
      </c>
      <c r="R77" s="57">
        <f t="shared" si="32"/>
        <v>336.1344537815126</v>
      </c>
      <c r="S77" s="57">
        <f t="shared" si="33"/>
        <v>672.26890756302521</v>
      </c>
      <c r="T77" s="57">
        <f t="shared" si="34"/>
        <v>0</v>
      </c>
      <c r="U77" s="57">
        <f t="shared" si="35"/>
        <v>336.1344537815126</v>
      </c>
      <c r="V77" s="57">
        <f t="shared" si="36"/>
        <v>0</v>
      </c>
      <c r="W77" s="57">
        <f t="shared" si="37"/>
        <v>0</v>
      </c>
      <c r="X77" s="57">
        <f t="shared" si="15"/>
        <v>29243.697478991602</v>
      </c>
      <c r="Y77" s="137" t="s">
        <v>95</v>
      </c>
      <c r="Z77" s="141" t="s">
        <v>296</v>
      </c>
      <c r="AA77" s="138" t="s">
        <v>346</v>
      </c>
      <c r="AB77" s="161"/>
    </row>
    <row r="78" spans="1:259" ht="25.5" customHeight="1" thickBot="1" x14ac:dyDescent="0.25">
      <c r="A78" s="48">
        <v>51</v>
      </c>
      <c r="B78" s="44"/>
      <c r="C78" s="48"/>
      <c r="D78" s="75" t="s">
        <v>209</v>
      </c>
      <c r="E78" s="133"/>
      <c r="F78" s="157">
        <f>SUM(F54:F77)</f>
        <v>562460</v>
      </c>
      <c r="G78" s="157">
        <f>SUM(G54:G77)</f>
        <v>68000</v>
      </c>
      <c r="H78" s="157">
        <f>SUM(H54:H77)</f>
        <v>140000</v>
      </c>
      <c r="I78" s="157">
        <f>SUM(I54:I77)</f>
        <v>6000</v>
      </c>
      <c r="J78" s="157">
        <f>SUM(J54:J77)</f>
        <v>12000</v>
      </c>
      <c r="K78" s="157"/>
      <c r="L78" s="157">
        <f t="shared" ref="L78:V78" si="38">SUM(L54:L77)</f>
        <v>9000</v>
      </c>
      <c r="M78" s="157">
        <f t="shared" si="38"/>
        <v>0</v>
      </c>
      <c r="N78" s="157"/>
      <c r="O78" s="57">
        <f t="shared" si="38"/>
        <v>479361.34453781514</v>
      </c>
      <c r="P78" s="57">
        <f t="shared" si="38"/>
        <v>57142.857142857138</v>
      </c>
      <c r="Q78" s="57">
        <f t="shared" si="38"/>
        <v>117647.05882352941</v>
      </c>
      <c r="R78" s="57">
        <f t="shared" si="38"/>
        <v>5042.0168067226905</v>
      </c>
      <c r="S78" s="57">
        <f t="shared" si="38"/>
        <v>10084.033613445379</v>
      </c>
      <c r="T78" s="57">
        <f t="shared" si="38"/>
        <v>0</v>
      </c>
      <c r="U78" s="57">
        <f t="shared" si="38"/>
        <v>7563.0252100840344</v>
      </c>
      <c r="V78" s="57">
        <f t="shared" si="38"/>
        <v>0</v>
      </c>
      <c r="W78" s="57">
        <f t="shared" ref="W78" si="39">SUM(W54:W77)</f>
        <v>0</v>
      </c>
      <c r="X78" s="57">
        <f t="shared" si="15"/>
        <v>676840.33613445377</v>
      </c>
      <c r="Y78" s="142"/>
      <c r="Z78" s="140"/>
      <c r="AA78" s="136"/>
    </row>
    <row r="79" spans="1:259" ht="25.5" customHeight="1" thickBot="1" x14ac:dyDescent="0.25">
      <c r="A79" s="48">
        <v>52</v>
      </c>
      <c r="B79" s="44"/>
      <c r="C79" s="48"/>
      <c r="D79" s="100" t="s">
        <v>210</v>
      </c>
      <c r="E79" s="133"/>
      <c r="F79" s="157"/>
      <c r="G79" s="157"/>
      <c r="H79" s="157"/>
      <c r="I79" s="157"/>
      <c r="J79" s="157"/>
      <c r="K79" s="157"/>
      <c r="L79" s="157"/>
      <c r="M79" s="157"/>
      <c r="N79" s="157"/>
      <c r="O79" s="57">
        <f>O53+O78</f>
        <v>545747.89915966382</v>
      </c>
      <c r="P79" s="57">
        <f t="shared" ref="P79:V79" si="40">P53+P78</f>
        <v>76470.588235294112</v>
      </c>
      <c r="Q79" s="57">
        <f t="shared" si="40"/>
        <v>157142.85714285716</v>
      </c>
      <c r="R79" s="57">
        <f t="shared" si="40"/>
        <v>9243.6974789915985</v>
      </c>
      <c r="S79" s="57">
        <f t="shared" si="40"/>
        <v>14285.714285714286</v>
      </c>
      <c r="T79" s="57">
        <f t="shared" si="40"/>
        <v>0</v>
      </c>
      <c r="U79" s="57">
        <f t="shared" si="40"/>
        <v>12605.042016806725</v>
      </c>
      <c r="V79" s="57">
        <f t="shared" si="40"/>
        <v>0</v>
      </c>
      <c r="W79" s="57">
        <f t="shared" ref="W79" si="41">W53+W78</f>
        <v>0</v>
      </c>
      <c r="X79" s="57">
        <f t="shared" si="15"/>
        <v>815495.79831932776</v>
      </c>
      <c r="Y79" s="142"/>
      <c r="Z79" s="140"/>
      <c r="AA79" s="136"/>
    </row>
    <row r="80" spans="1:259" ht="162.75" customHeight="1" thickBot="1" x14ac:dyDescent="0.25">
      <c r="A80" s="48">
        <v>53</v>
      </c>
      <c r="B80" s="62" t="s">
        <v>211</v>
      </c>
      <c r="C80" s="48">
        <v>44</v>
      </c>
      <c r="D80" s="151" t="s">
        <v>212</v>
      </c>
      <c r="E80" s="133" t="s">
        <v>71</v>
      </c>
      <c r="F80" s="55">
        <v>101000</v>
      </c>
      <c r="G80" s="55"/>
      <c r="H80" s="55"/>
      <c r="I80" s="55"/>
      <c r="J80" s="55"/>
      <c r="K80" s="55"/>
      <c r="L80" s="55"/>
      <c r="M80" s="55"/>
      <c r="N80" s="55"/>
      <c r="O80" s="57">
        <f t="shared" ref="O80:W80" si="42">F80/1.19</f>
        <v>84873.94957983194</v>
      </c>
      <c r="P80" s="57">
        <f t="shared" si="42"/>
        <v>0</v>
      </c>
      <c r="Q80" s="57">
        <f t="shared" si="42"/>
        <v>0</v>
      </c>
      <c r="R80" s="57">
        <f t="shared" si="42"/>
        <v>0</v>
      </c>
      <c r="S80" s="57">
        <f t="shared" si="42"/>
        <v>0</v>
      </c>
      <c r="T80" s="57">
        <f t="shared" si="42"/>
        <v>0</v>
      </c>
      <c r="U80" s="57">
        <f t="shared" si="42"/>
        <v>0</v>
      </c>
      <c r="V80" s="57">
        <f t="shared" si="42"/>
        <v>0</v>
      </c>
      <c r="W80" s="57">
        <f t="shared" si="42"/>
        <v>0</v>
      </c>
      <c r="X80" s="57">
        <f t="shared" si="15"/>
        <v>84873.94957983194</v>
      </c>
      <c r="Y80" s="137" t="s">
        <v>95</v>
      </c>
      <c r="Z80" s="141" t="s">
        <v>301</v>
      </c>
      <c r="AA80" s="138" t="s">
        <v>346</v>
      </c>
    </row>
    <row r="81" spans="1:27" ht="29.25" customHeight="1" thickBot="1" x14ac:dyDescent="0.25">
      <c r="A81" s="100">
        <v>54</v>
      </c>
      <c r="B81" s="44"/>
      <c r="C81" s="48"/>
      <c r="D81" s="44" t="s">
        <v>213</v>
      </c>
      <c r="E81" s="133"/>
      <c r="F81" s="55">
        <f>SUM(F80)</f>
        <v>101000</v>
      </c>
      <c r="G81" s="55"/>
      <c r="H81" s="55"/>
      <c r="I81" s="55"/>
      <c r="J81" s="55"/>
      <c r="K81" s="55"/>
      <c r="L81" s="55"/>
      <c r="M81" s="55"/>
      <c r="N81" s="55"/>
      <c r="O81" s="57">
        <f t="shared" ref="O81:V81" si="43">SUM(O80)</f>
        <v>84873.94957983194</v>
      </c>
      <c r="P81" s="57">
        <f t="shared" si="43"/>
        <v>0</v>
      </c>
      <c r="Q81" s="57">
        <f t="shared" si="43"/>
        <v>0</v>
      </c>
      <c r="R81" s="57">
        <f t="shared" si="43"/>
        <v>0</v>
      </c>
      <c r="S81" s="57">
        <f t="shared" si="43"/>
        <v>0</v>
      </c>
      <c r="T81" s="57">
        <f t="shared" si="43"/>
        <v>0</v>
      </c>
      <c r="U81" s="57">
        <f t="shared" si="43"/>
        <v>0</v>
      </c>
      <c r="V81" s="57">
        <f t="shared" si="43"/>
        <v>0</v>
      </c>
      <c r="W81" s="57">
        <f t="shared" ref="W81" si="44">SUM(W80)</f>
        <v>0</v>
      </c>
      <c r="X81" s="57">
        <f t="shared" si="15"/>
        <v>84873.94957983194</v>
      </c>
      <c r="Y81" s="142"/>
      <c r="Z81" s="140"/>
      <c r="AA81" s="136"/>
    </row>
    <row r="82" spans="1:27" s="166" customFormat="1" ht="42" customHeight="1" thickBot="1" x14ac:dyDescent="0.25">
      <c r="A82" s="244">
        <v>55</v>
      </c>
      <c r="B82" s="48" t="s">
        <v>214</v>
      </c>
      <c r="C82" s="48">
        <v>45</v>
      </c>
      <c r="D82" s="167" t="s">
        <v>215</v>
      </c>
      <c r="E82" s="133" t="s">
        <v>216</v>
      </c>
      <c r="F82" s="55">
        <v>0</v>
      </c>
      <c r="G82" s="55"/>
      <c r="H82" s="55">
        <v>24000</v>
      </c>
      <c r="I82" s="168"/>
      <c r="J82" s="169"/>
      <c r="K82" s="169"/>
      <c r="L82" s="168"/>
      <c r="M82" s="168"/>
      <c r="N82" s="168">
        <v>100000</v>
      </c>
      <c r="O82" s="57">
        <f t="shared" ref="O82:W82" si="45">F82/1.09</f>
        <v>0</v>
      </c>
      <c r="P82" s="57">
        <f t="shared" si="45"/>
        <v>0</v>
      </c>
      <c r="Q82" s="57">
        <f t="shared" si="45"/>
        <v>22018.34862385321</v>
      </c>
      <c r="R82" s="57">
        <f t="shared" si="45"/>
        <v>0</v>
      </c>
      <c r="S82" s="57">
        <f t="shared" si="45"/>
        <v>0</v>
      </c>
      <c r="T82" s="57">
        <f t="shared" si="45"/>
        <v>0</v>
      </c>
      <c r="U82" s="57">
        <f t="shared" si="45"/>
        <v>0</v>
      </c>
      <c r="V82" s="57">
        <f t="shared" si="45"/>
        <v>0</v>
      </c>
      <c r="W82" s="57">
        <f t="shared" si="45"/>
        <v>91743.119266055044</v>
      </c>
      <c r="X82" s="57">
        <f t="shared" si="15"/>
        <v>113761.46788990825</v>
      </c>
      <c r="Y82" s="137" t="s">
        <v>95</v>
      </c>
      <c r="Z82" s="141" t="s">
        <v>296</v>
      </c>
      <c r="AA82" s="138" t="s">
        <v>301</v>
      </c>
    </row>
    <row r="83" spans="1:27" s="166" customFormat="1" ht="26.45" customHeight="1" thickBot="1" x14ac:dyDescent="0.25">
      <c r="A83" s="48">
        <v>56</v>
      </c>
      <c r="B83" s="48"/>
      <c r="C83" s="48"/>
      <c r="D83" s="167" t="s">
        <v>217</v>
      </c>
      <c r="E83" s="133"/>
      <c r="F83" s="55"/>
      <c r="G83" s="55"/>
      <c r="H83" s="55">
        <f>SUM(H82)</f>
        <v>24000</v>
      </c>
      <c r="I83" s="168"/>
      <c r="J83" s="169"/>
      <c r="K83" s="169"/>
      <c r="L83" s="168"/>
      <c r="M83" s="168"/>
      <c r="N83" s="168">
        <f>SUM(N82)</f>
        <v>100000</v>
      </c>
      <c r="O83" s="57">
        <f t="shared" ref="O83:V83" si="46">SUM(O82)</f>
        <v>0</v>
      </c>
      <c r="P83" s="57">
        <f t="shared" si="46"/>
        <v>0</v>
      </c>
      <c r="Q83" s="57">
        <f t="shared" si="46"/>
        <v>22018.34862385321</v>
      </c>
      <c r="R83" s="57">
        <f t="shared" si="46"/>
        <v>0</v>
      </c>
      <c r="S83" s="57">
        <f t="shared" si="46"/>
        <v>0</v>
      </c>
      <c r="T83" s="57">
        <f t="shared" si="46"/>
        <v>0</v>
      </c>
      <c r="U83" s="57">
        <f t="shared" si="46"/>
        <v>0</v>
      </c>
      <c r="V83" s="57">
        <f t="shared" si="46"/>
        <v>0</v>
      </c>
      <c r="W83" s="57">
        <f t="shared" ref="W83" si="47">SUM(W82)</f>
        <v>91743.119266055044</v>
      </c>
      <c r="X83" s="57">
        <f t="shared" si="15"/>
        <v>113761.46788990825</v>
      </c>
      <c r="Y83" s="137"/>
      <c r="Z83" s="141"/>
      <c r="AA83" s="138"/>
    </row>
    <row r="84" spans="1:27" s="166" customFormat="1" ht="50.25" customHeight="1" thickBot="1" x14ac:dyDescent="0.25">
      <c r="A84" s="48">
        <v>57</v>
      </c>
      <c r="B84" s="48" t="s">
        <v>218</v>
      </c>
      <c r="C84" s="48">
        <v>45.1</v>
      </c>
      <c r="D84" s="75" t="s">
        <v>310</v>
      </c>
      <c r="E84" s="149" t="s">
        <v>219</v>
      </c>
      <c r="F84" s="68">
        <v>0</v>
      </c>
      <c r="G84" s="68"/>
      <c r="H84" s="55"/>
      <c r="I84" s="168"/>
      <c r="J84" s="169"/>
      <c r="K84" s="169"/>
      <c r="L84" s="168"/>
      <c r="M84" s="168"/>
      <c r="N84" s="168">
        <v>200000</v>
      </c>
      <c r="O84" s="57">
        <f t="shared" ref="O84:W86" si="48">F84/1.19</f>
        <v>0</v>
      </c>
      <c r="P84" s="57">
        <f t="shared" si="48"/>
        <v>0</v>
      </c>
      <c r="Q84" s="57">
        <f t="shared" si="48"/>
        <v>0</v>
      </c>
      <c r="R84" s="57">
        <f t="shared" si="48"/>
        <v>0</v>
      </c>
      <c r="S84" s="57">
        <f t="shared" si="48"/>
        <v>0</v>
      </c>
      <c r="T84" s="57">
        <f t="shared" si="48"/>
        <v>0</v>
      </c>
      <c r="U84" s="57">
        <f t="shared" si="48"/>
        <v>0</v>
      </c>
      <c r="V84" s="57">
        <f t="shared" si="48"/>
        <v>0</v>
      </c>
      <c r="W84" s="57">
        <f t="shared" si="48"/>
        <v>168067.22689075631</v>
      </c>
      <c r="X84" s="57">
        <f t="shared" si="15"/>
        <v>168067.22689075631</v>
      </c>
      <c r="Y84" s="137" t="s">
        <v>95</v>
      </c>
      <c r="Z84" s="141" t="s">
        <v>299</v>
      </c>
      <c r="AA84" s="138" t="s">
        <v>300</v>
      </c>
    </row>
    <row r="85" spans="1:27" s="166" customFormat="1" ht="36" customHeight="1" thickBot="1" x14ac:dyDescent="0.25">
      <c r="A85" s="48">
        <v>58</v>
      </c>
      <c r="B85" s="48" t="s">
        <v>218</v>
      </c>
      <c r="C85" s="48">
        <v>45.2</v>
      </c>
      <c r="D85" s="75" t="s">
        <v>289</v>
      </c>
      <c r="E85" s="325" t="s">
        <v>220</v>
      </c>
      <c r="F85" s="68"/>
      <c r="G85" s="68">
        <v>6000</v>
      </c>
      <c r="H85" s="68">
        <v>8300</v>
      </c>
      <c r="I85" s="68">
        <v>1000</v>
      </c>
      <c r="J85" s="55"/>
      <c r="K85" s="78"/>
      <c r="L85" s="168">
        <v>3700</v>
      </c>
      <c r="M85" s="168"/>
      <c r="N85" s="168"/>
      <c r="O85" s="57">
        <f t="shared" si="48"/>
        <v>0</v>
      </c>
      <c r="P85" s="57">
        <f t="shared" si="48"/>
        <v>5042.0168067226896</v>
      </c>
      <c r="Q85" s="57">
        <f t="shared" si="48"/>
        <v>6974.7899159663866</v>
      </c>
      <c r="R85" s="57">
        <f t="shared" si="48"/>
        <v>840.3361344537816</v>
      </c>
      <c r="S85" s="57">
        <f t="shared" si="48"/>
        <v>0</v>
      </c>
      <c r="T85" s="57">
        <f t="shared" si="48"/>
        <v>0</v>
      </c>
      <c r="U85" s="57">
        <f t="shared" si="48"/>
        <v>3109.2436974789916</v>
      </c>
      <c r="V85" s="57">
        <f t="shared" si="48"/>
        <v>0</v>
      </c>
      <c r="W85" s="57">
        <f t="shared" si="48"/>
        <v>0</v>
      </c>
      <c r="X85" s="57">
        <f t="shared" si="15"/>
        <v>15966.386554621851</v>
      </c>
      <c r="Y85" s="137" t="s">
        <v>95</v>
      </c>
      <c r="Z85" s="141" t="s">
        <v>299</v>
      </c>
      <c r="AA85" s="138" t="s">
        <v>300</v>
      </c>
    </row>
    <row r="86" spans="1:27" s="166" customFormat="1" ht="47.25" customHeight="1" thickBot="1" x14ac:dyDescent="0.25">
      <c r="A86" s="100">
        <v>59</v>
      </c>
      <c r="B86" s="48" t="s">
        <v>218</v>
      </c>
      <c r="C86" s="48">
        <v>45.3</v>
      </c>
      <c r="D86" s="75" t="s">
        <v>311</v>
      </c>
      <c r="E86" s="149" t="s">
        <v>221</v>
      </c>
      <c r="F86" s="68">
        <v>5000</v>
      </c>
      <c r="G86" s="68">
        <v>3000</v>
      </c>
      <c r="H86" s="68">
        <v>32700</v>
      </c>
      <c r="I86" s="68">
        <v>1000</v>
      </c>
      <c r="J86" s="68">
        <v>1000</v>
      </c>
      <c r="K86" s="55"/>
      <c r="L86" s="168">
        <v>300</v>
      </c>
      <c r="M86" s="168"/>
      <c r="N86" s="168"/>
      <c r="O86" s="57">
        <f t="shared" si="48"/>
        <v>4201.680672268908</v>
      </c>
      <c r="P86" s="57">
        <f t="shared" si="48"/>
        <v>2521.0084033613448</v>
      </c>
      <c r="Q86" s="57">
        <f t="shared" si="48"/>
        <v>27478.991596638658</v>
      </c>
      <c r="R86" s="57">
        <f t="shared" si="48"/>
        <v>840.3361344537816</v>
      </c>
      <c r="S86" s="57">
        <f t="shared" si="48"/>
        <v>840.3361344537816</v>
      </c>
      <c r="T86" s="57">
        <f t="shared" si="48"/>
        <v>0</v>
      </c>
      <c r="U86" s="57">
        <f t="shared" si="48"/>
        <v>252.10084033613447</v>
      </c>
      <c r="V86" s="57">
        <f t="shared" si="48"/>
        <v>0</v>
      </c>
      <c r="W86" s="57">
        <f t="shared" si="48"/>
        <v>0</v>
      </c>
      <c r="X86" s="57">
        <f t="shared" si="15"/>
        <v>36134.45378151261</v>
      </c>
      <c r="Y86" s="137" t="s">
        <v>95</v>
      </c>
      <c r="Z86" s="141" t="s">
        <v>299</v>
      </c>
      <c r="AA86" s="138" t="s">
        <v>300</v>
      </c>
    </row>
    <row r="87" spans="1:27" s="166" customFormat="1" ht="26.45" customHeight="1" thickBot="1" x14ac:dyDescent="0.25">
      <c r="A87" s="244">
        <v>60</v>
      </c>
      <c r="B87" s="48"/>
      <c r="C87" s="48"/>
      <c r="D87" s="167" t="s">
        <v>357</v>
      </c>
      <c r="E87" s="133"/>
      <c r="F87" s="55">
        <f>SUM(F84:F86)</f>
        <v>5000</v>
      </c>
      <c r="G87" s="55">
        <f>SUM(G84:G86)</f>
        <v>9000</v>
      </c>
      <c r="H87" s="55">
        <f>SUM(H84:H86)</f>
        <v>41000</v>
      </c>
      <c r="I87" s="168">
        <f>SUM(I84:I86)</f>
        <v>2000</v>
      </c>
      <c r="J87" s="169">
        <f>SUM(J84:J86)</f>
        <v>1000</v>
      </c>
      <c r="K87" s="169"/>
      <c r="L87" s="168">
        <f>SUM(L84:L86)</f>
        <v>4000</v>
      </c>
      <c r="M87" s="168"/>
      <c r="N87" s="168"/>
      <c r="O87" s="57">
        <f t="shared" ref="O87:V87" si="49">SUM(O84:O86)</f>
        <v>4201.680672268908</v>
      </c>
      <c r="P87" s="57">
        <f t="shared" si="49"/>
        <v>7563.0252100840344</v>
      </c>
      <c r="Q87" s="57">
        <f t="shared" si="49"/>
        <v>34453.781512605041</v>
      </c>
      <c r="R87" s="57">
        <f t="shared" si="49"/>
        <v>1680.6722689075632</v>
      </c>
      <c r="S87" s="57">
        <f t="shared" si="49"/>
        <v>840.3361344537816</v>
      </c>
      <c r="T87" s="57">
        <f t="shared" si="49"/>
        <v>0</v>
      </c>
      <c r="U87" s="57">
        <f t="shared" si="49"/>
        <v>3361.3445378151259</v>
      </c>
      <c r="V87" s="57">
        <f t="shared" si="49"/>
        <v>0</v>
      </c>
      <c r="W87" s="57">
        <f t="shared" ref="W87" si="50">SUM(W84:W86)</f>
        <v>168067.22689075631</v>
      </c>
      <c r="X87" s="57">
        <f t="shared" si="15"/>
        <v>220168.06722689077</v>
      </c>
      <c r="Y87" s="137"/>
      <c r="Z87" s="141"/>
      <c r="AA87" s="138"/>
    </row>
    <row r="88" spans="1:27" ht="45.75" customHeight="1" thickBot="1" x14ac:dyDescent="0.25">
      <c r="A88" s="48">
        <v>61</v>
      </c>
      <c r="B88" s="48" t="s">
        <v>222</v>
      </c>
      <c r="C88" s="48">
        <v>46</v>
      </c>
      <c r="D88" s="75" t="s">
        <v>223</v>
      </c>
      <c r="E88" s="133" t="s">
        <v>224</v>
      </c>
      <c r="F88" s="55">
        <v>0</v>
      </c>
      <c r="G88" s="55"/>
      <c r="H88" s="77"/>
      <c r="I88" s="55"/>
      <c r="J88" s="55"/>
      <c r="K88" s="55"/>
      <c r="L88" s="55"/>
      <c r="M88" s="55"/>
      <c r="N88" s="55">
        <v>80000</v>
      </c>
      <c r="O88" s="57">
        <f t="shared" ref="O88:W89" si="51">F88/1.19</f>
        <v>0</v>
      </c>
      <c r="P88" s="57">
        <f t="shared" si="51"/>
        <v>0</v>
      </c>
      <c r="Q88" s="57">
        <f t="shared" si="51"/>
        <v>0</v>
      </c>
      <c r="R88" s="57">
        <f t="shared" si="51"/>
        <v>0</v>
      </c>
      <c r="S88" s="57">
        <f t="shared" si="51"/>
        <v>0</v>
      </c>
      <c r="T88" s="57">
        <f t="shared" si="51"/>
        <v>0</v>
      </c>
      <c r="U88" s="57">
        <f t="shared" si="51"/>
        <v>0</v>
      </c>
      <c r="V88" s="57">
        <f t="shared" si="51"/>
        <v>0</v>
      </c>
      <c r="W88" s="57">
        <f t="shared" si="51"/>
        <v>67226.890756302528</v>
      </c>
      <c r="X88" s="57">
        <f t="shared" si="15"/>
        <v>67226.890756302528</v>
      </c>
      <c r="Y88" s="137" t="s">
        <v>95</v>
      </c>
      <c r="Z88" s="141" t="s">
        <v>299</v>
      </c>
      <c r="AA88" s="138" t="s">
        <v>300</v>
      </c>
    </row>
    <row r="89" spans="1:27" ht="92.25" customHeight="1" thickBot="1" x14ac:dyDescent="0.25">
      <c r="A89" s="48">
        <v>62</v>
      </c>
      <c r="B89" s="48" t="s">
        <v>222</v>
      </c>
      <c r="C89" s="48">
        <v>47</v>
      </c>
      <c r="D89" s="75" t="s">
        <v>380</v>
      </c>
      <c r="E89" s="133" t="s">
        <v>224</v>
      </c>
      <c r="F89" s="55">
        <v>5000</v>
      </c>
      <c r="G89" s="55">
        <v>10000</v>
      </c>
      <c r="H89" s="77">
        <v>14000</v>
      </c>
      <c r="I89" s="55">
        <v>1000</v>
      </c>
      <c r="J89" s="55">
        <v>1000</v>
      </c>
      <c r="K89" s="55"/>
      <c r="L89" s="55">
        <v>1000</v>
      </c>
      <c r="M89" s="55"/>
      <c r="N89" s="55"/>
      <c r="O89" s="57">
        <f t="shared" si="51"/>
        <v>4201.680672268908</v>
      </c>
      <c r="P89" s="57">
        <f t="shared" si="51"/>
        <v>8403.361344537816</v>
      </c>
      <c r="Q89" s="57">
        <f t="shared" si="51"/>
        <v>11764.705882352942</v>
      </c>
      <c r="R89" s="57">
        <f t="shared" si="51"/>
        <v>840.3361344537816</v>
      </c>
      <c r="S89" s="57">
        <f t="shared" si="51"/>
        <v>840.3361344537816</v>
      </c>
      <c r="T89" s="57">
        <f t="shared" si="51"/>
        <v>0</v>
      </c>
      <c r="U89" s="57">
        <f t="shared" si="51"/>
        <v>840.3361344537816</v>
      </c>
      <c r="V89" s="57">
        <f t="shared" si="51"/>
        <v>0</v>
      </c>
      <c r="W89" s="57">
        <f t="shared" si="51"/>
        <v>0</v>
      </c>
      <c r="X89" s="57">
        <f t="shared" si="15"/>
        <v>26890.756302521007</v>
      </c>
      <c r="Y89" s="137" t="s">
        <v>95</v>
      </c>
      <c r="Z89" s="141" t="s">
        <v>299</v>
      </c>
      <c r="AA89" s="138" t="s">
        <v>300</v>
      </c>
    </row>
    <row r="90" spans="1:27" ht="25.15" customHeight="1" thickBot="1" x14ac:dyDescent="0.25">
      <c r="A90" s="48">
        <v>63</v>
      </c>
      <c r="B90" s="48"/>
      <c r="C90" s="48"/>
      <c r="D90" s="100" t="s">
        <v>225</v>
      </c>
      <c r="E90" s="133"/>
      <c r="F90" s="157">
        <f>SUM(F88:F89)</f>
        <v>5000</v>
      </c>
      <c r="G90" s="157">
        <f>SUM(G88:G89)</f>
        <v>10000</v>
      </c>
      <c r="H90" s="157">
        <f>SUM(H88:H89)</f>
        <v>14000</v>
      </c>
      <c r="I90" s="157">
        <f>SUM(I88:I89)</f>
        <v>1000</v>
      </c>
      <c r="J90" s="157">
        <f>SUM(J88:J89)</f>
        <v>1000</v>
      </c>
      <c r="K90" s="157"/>
      <c r="L90" s="55">
        <f>SUM(L88:L89)</f>
        <v>1000</v>
      </c>
      <c r="M90" s="157"/>
      <c r="N90" s="157"/>
      <c r="O90" s="57">
        <f t="shared" ref="O90:V90" si="52">SUM(O88:O89)</f>
        <v>4201.680672268908</v>
      </c>
      <c r="P90" s="57">
        <f t="shared" si="52"/>
        <v>8403.361344537816</v>
      </c>
      <c r="Q90" s="57">
        <f t="shared" si="52"/>
        <v>11764.705882352942</v>
      </c>
      <c r="R90" s="57">
        <f t="shared" si="52"/>
        <v>840.3361344537816</v>
      </c>
      <c r="S90" s="57">
        <f t="shared" si="52"/>
        <v>840.3361344537816</v>
      </c>
      <c r="T90" s="57">
        <f t="shared" si="52"/>
        <v>0</v>
      </c>
      <c r="U90" s="57">
        <f t="shared" si="52"/>
        <v>840.3361344537816</v>
      </c>
      <c r="V90" s="57">
        <f t="shared" si="52"/>
        <v>0</v>
      </c>
      <c r="W90" s="57">
        <f t="shared" ref="W90" si="53">SUM(W88:W89)</f>
        <v>67226.890756302528</v>
      </c>
      <c r="X90" s="57">
        <f t="shared" si="15"/>
        <v>94117.647058823539</v>
      </c>
      <c r="Y90" s="142"/>
      <c r="Z90" s="143"/>
      <c r="AA90" s="145"/>
    </row>
    <row r="91" spans="1:27" ht="33.6" customHeight="1" thickBot="1" x14ac:dyDescent="0.25">
      <c r="A91" s="100">
        <v>64</v>
      </c>
      <c r="B91" s="48" t="s">
        <v>226</v>
      </c>
      <c r="C91" s="48">
        <v>48</v>
      </c>
      <c r="D91" s="170" t="s">
        <v>227</v>
      </c>
      <c r="E91" s="239" t="s">
        <v>228</v>
      </c>
      <c r="F91" s="157">
        <v>10000</v>
      </c>
      <c r="G91" s="157">
        <v>1000</v>
      </c>
      <c r="H91" s="157"/>
      <c r="I91" s="157">
        <v>1000</v>
      </c>
      <c r="J91" s="157">
        <v>2000</v>
      </c>
      <c r="K91" s="157"/>
      <c r="L91" s="157">
        <v>0</v>
      </c>
      <c r="M91" s="157">
        <v>0</v>
      </c>
      <c r="N91" s="157"/>
      <c r="O91" s="57">
        <f t="shared" ref="O91:W91" si="54">F91/1.19</f>
        <v>8403.361344537816</v>
      </c>
      <c r="P91" s="57">
        <f t="shared" si="54"/>
        <v>840.3361344537816</v>
      </c>
      <c r="Q91" s="57">
        <f t="shared" si="54"/>
        <v>0</v>
      </c>
      <c r="R91" s="57">
        <f t="shared" si="54"/>
        <v>840.3361344537816</v>
      </c>
      <c r="S91" s="57">
        <f t="shared" si="54"/>
        <v>1680.6722689075632</v>
      </c>
      <c r="T91" s="57">
        <f t="shared" si="54"/>
        <v>0</v>
      </c>
      <c r="U91" s="57">
        <f t="shared" si="54"/>
        <v>0</v>
      </c>
      <c r="V91" s="57">
        <f t="shared" si="54"/>
        <v>0</v>
      </c>
      <c r="W91" s="57">
        <f t="shared" si="54"/>
        <v>0</v>
      </c>
      <c r="X91" s="57">
        <f t="shared" si="15"/>
        <v>11764.705882352942</v>
      </c>
      <c r="Y91" s="137" t="s">
        <v>95</v>
      </c>
      <c r="Z91" s="138" t="s">
        <v>300</v>
      </c>
      <c r="AA91" s="138" t="s">
        <v>307</v>
      </c>
    </row>
    <row r="92" spans="1:27" ht="25.15" customHeight="1" thickBot="1" x14ac:dyDescent="0.25">
      <c r="A92" s="244">
        <v>65</v>
      </c>
      <c r="B92" s="48"/>
      <c r="C92" s="48"/>
      <c r="D92" s="100" t="s">
        <v>229</v>
      </c>
      <c r="F92" s="157">
        <f>SUM(F91)</f>
        <v>10000</v>
      </c>
      <c r="G92" s="157">
        <f>SUM(G91)</f>
        <v>1000</v>
      </c>
      <c r="H92" s="157"/>
      <c r="I92" s="157">
        <f>SUM(I91)</f>
        <v>1000</v>
      </c>
      <c r="J92" s="157">
        <f>SUM(J91)</f>
        <v>2000</v>
      </c>
      <c r="K92" s="157"/>
      <c r="L92" s="157"/>
      <c r="M92" s="157">
        <f>SUM(M91)</f>
        <v>0</v>
      </c>
      <c r="N92" s="157"/>
      <c r="O92" s="57">
        <f t="shared" ref="O92:V92" si="55">SUM(O91)</f>
        <v>8403.361344537816</v>
      </c>
      <c r="P92" s="57">
        <f t="shared" si="55"/>
        <v>840.3361344537816</v>
      </c>
      <c r="Q92" s="57">
        <f t="shared" si="55"/>
        <v>0</v>
      </c>
      <c r="R92" s="57">
        <f t="shared" si="55"/>
        <v>840.3361344537816</v>
      </c>
      <c r="S92" s="57">
        <f t="shared" si="55"/>
        <v>1680.6722689075632</v>
      </c>
      <c r="T92" s="57">
        <f t="shared" si="55"/>
        <v>0</v>
      </c>
      <c r="U92" s="57">
        <f t="shared" si="55"/>
        <v>0</v>
      </c>
      <c r="V92" s="57">
        <f t="shared" si="55"/>
        <v>0</v>
      </c>
      <c r="W92" s="57">
        <f t="shared" ref="W92" si="56">SUM(W91)</f>
        <v>0</v>
      </c>
      <c r="X92" s="57">
        <f t="shared" si="15"/>
        <v>11764.705882352942</v>
      </c>
      <c r="Y92" s="142"/>
      <c r="Z92" s="143"/>
      <c r="AA92" s="145"/>
    </row>
    <row r="93" spans="1:27" ht="33" customHeight="1" thickBot="1" x14ac:dyDescent="0.25">
      <c r="A93" s="48">
        <v>66</v>
      </c>
      <c r="B93" s="48" t="s">
        <v>230</v>
      </c>
      <c r="C93" s="48">
        <v>49</v>
      </c>
      <c r="D93" s="75" t="s">
        <v>231</v>
      </c>
      <c r="E93" s="239" t="s">
        <v>232</v>
      </c>
      <c r="F93" s="157"/>
      <c r="G93" s="157">
        <v>8000</v>
      </c>
      <c r="H93" s="157"/>
      <c r="I93" s="157"/>
      <c r="J93" s="157">
        <v>4000</v>
      </c>
      <c r="K93" s="157"/>
      <c r="L93" s="55"/>
      <c r="M93" s="157"/>
      <c r="N93" s="157"/>
      <c r="O93" s="57">
        <f t="shared" ref="O93:W93" si="57">F93/1.19</f>
        <v>0</v>
      </c>
      <c r="P93" s="57">
        <f t="shared" si="57"/>
        <v>6722.6890756302528</v>
      </c>
      <c r="Q93" s="57">
        <f t="shared" si="57"/>
        <v>0</v>
      </c>
      <c r="R93" s="57">
        <f t="shared" si="57"/>
        <v>0</v>
      </c>
      <c r="S93" s="57">
        <f t="shared" si="57"/>
        <v>3361.3445378151264</v>
      </c>
      <c r="T93" s="57">
        <f t="shared" si="57"/>
        <v>0</v>
      </c>
      <c r="U93" s="57">
        <f t="shared" si="57"/>
        <v>0</v>
      </c>
      <c r="V93" s="57">
        <f t="shared" si="57"/>
        <v>0</v>
      </c>
      <c r="W93" s="57">
        <f t="shared" si="57"/>
        <v>0</v>
      </c>
      <c r="X93" s="57">
        <f t="shared" si="15"/>
        <v>10084.033613445379</v>
      </c>
      <c r="Y93" s="137" t="s">
        <v>95</v>
      </c>
      <c r="Z93" s="138" t="s">
        <v>300</v>
      </c>
      <c r="AA93" s="138" t="s">
        <v>307</v>
      </c>
    </row>
    <row r="94" spans="1:27" ht="33" customHeight="1" thickBot="1" x14ac:dyDescent="0.25">
      <c r="A94" s="48">
        <v>67</v>
      </c>
      <c r="B94" s="48"/>
      <c r="C94" s="48"/>
      <c r="D94" s="75" t="s">
        <v>233</v>
      </c>
      <c r="E94" s="197"/>
      <c r="F94" s="157"/>
      <c r="G94" s="157">
        <f>SUM(G93)</f>
        <v>8000</v>
      </c>
      <c r="H94" s="157"/>
      <c r="I94" s="157"/>
      <c r="J94" s="157">
        <f>SUM(J93)</f>
        <v>4000</v>
      </c>
      <c r="K94" s="157"/>
      <c r="L94" s="55"/>
      <c r="M94" s="157"/>
      <c r="N94" s="157"/>
      <c r="O94" s="57">
        <f t="shared" ref="O94:V94" si="58">SUM(O93)</f>
        <v>0</v>
      </c>
      <c r="P94" s="57">
        <f t="shared" si="58"/>
        <v>6722.6890756302528</v>
      </c>
      <c r="Q94" s="57">
        <f t="shared" si="58"/>
        <v>0</v>
      </c>
      <c r="R94" s="57">
        <f t="shared" si="58"/>
        <v>0</v>
      </c>
      <c r="S94" s="57">
        <f t="shared" si="58"/>
        <v>3361.3445378151264</v>
      </c>
      <c r="T94" s="57">
        <f t="shared" si="58"/>
        <v>0</v>
      </c>
      <c r="U94" s="57">
        <f t="shared" si="58"/>
        <v>0</v>
      </c>
      <c r="V94" s="57">
        <f t="shared" si="58"/>
        <v>0</v>
      </c>
      <c r="W94" s="57">
        <f t="shared" ref="W94" si="59">SUM(W93)</f>
        <v>0</v>
      </c>
      <c r="X94" s="57">
        <f t="shared" si="15"/>
        <v>10084.033613445379</v>
      </c>
      <c r="Y94" s="137"/>
      <c r="Z94" s="141"/>
      <c r="AA94" s="138"/>
    </row>
    <row r="95" spans="1:27" ht="84" customHeight="1" thickBot="1" x14ac:dyDescent="0.25">
      <c r="A95" s="48">
        <v>68</v>
      </c>
      <c r="B95" s="44" t="s">
        <v>234</v>
      </c>
      <c r="C95" s="48">
        <v>50</v>
      </c>
      <c r="D95" s="172" t="s">
        <v>318</v>
      </c>
      <c r="E95" s="148" t="s">
        <v>319</v>
      </c>
      <c r="F95" s="55">
        <v>0</v>
      </c>
      <c r="G95" s="55">
        <v>13000</v>
      </c>
      <c r="H95" s="55">
        <v>70000</v>
      </c>
      <c r="I95" s="55">
        <v>0</v>
      </c>
      <c r="J95" s="55">
        <v>10000</v>
      </c>
      <c r="K95" s="55"/>
      <c r="L95" s="55"/>
      <c r="M95" s="55"/>
      <c r="N95" s="55"/>
      <c r="O95" s="57">
        <f t="shared" ref="O95:W96" si="60">F95/1.19</f>
        <v>0</v>
      </c>
      <c r="P95" s="57">
        <f t="shared" si="60"/>
        <v>10924.36974789916</v>
      </c>
      <c r="Q95" s="57">
        <f t="shared" si="60"/>
        <v>58823.529411764706</v>
      </c>
      <c r="R95" s="57">
        <f t="shared" si="60"/>
        <v>0</v>
      </c>
      <c r="S95" s="57">
        <f t="shared" si="60"/>
        <v>8403.361344537816</v>
      </c>
      <c r="T95" s="57">
        <f t="shared" si="60"/>
        <v>0</v>
      </c>
      <c r="U95" s="57">
        <f t="shared" si="60"/>
        <v>0</v>
      </c>
      <c r="V95" s="57">
        <f t="shared" si="60"/>
        <v>0</v>
      </c>
      <c r="W95" s="57">
        <f t="shared" si="60"/>
        <v>0</v>
      </c>
      <c r="X95" s="57">
        <f t="shared" si="15"/>
        <v>78151.26050420168</v>
      </c>
      <c r="Y95" s="137" t="s">
        <v>95</v>
      </c>
      <c r="Z95" s="138" t="s">
        <v>300</v>
      </c>
      <c r="AA95" s="138" t="s">
        <v>307</v>
      </c>
    </row>
    <row r="96" spans="1:27" ht="33.75" customHeight="1" thickBot="1" x14ac:dyDescent="0.25">
      <c r="A96" s="100">
        <v>69</v>
      </c>
      <c r="B96" s="44" t="s">
        <v>234</v>
      </c>
      <c r="C96" s="48">
        <v>51</v>
      </c>
      <c r="D96" s="172" t="s">
        <v>235</v>
      </c>
      <c r="E96" s="197" t="s">
        <v>236</v>
      </c>
      <c r="F96" s="55">
        <v>0</v>
      </c>
      <c r="G96" s="55"/>
      <c r="H96" s="55"/>
      <c r="I96" s="55"/>
      <c r="J96" s="55"/>
      <c r="K96" s="55"/>
      <c r="L96" s="55"/>
      <c r="M96" s="55"/>
      <c r="N96" s="55">
        <v>170000</v>
      </c>
      <c r="O96" s="57">
        <f t="shared" si="60"/>
        <v>0</v>
      </c>
      <c r="P96" s="57">
        <f t="shared" si="60"/>
        <v>0</v>
      </c>
      <c r="Q96" s="57">
        <f t="shared" si="60"/>
        <v>0</v>
      </c>
      <c r="R96" s="57">
        <f t="shared" si="60"/>
        <v>0</v>
      </c>
      <c r="S96" s="57">
        <f t="shared" si="60"/>
        <v>0</v>
      </c>
      <c r="T96" s="57">
        <f t="shared" si="60"/>
        <v>0</v>
      </c>
      <c r="U96" s="57">
        <f t="shared" si="60"/>
        <v>0</v>
      </c>
      <c r="V96" s="57">
        <f t="shared" si="60"/>
        <v>0</v>
      </c>
      <c r="W96" s="57">
        <f t="shared" si="60"/>
        <v>142857.14285714287</v>
      </c>
      <c r="X96" s="57">
        <f t="shared" si="15"/>
        <v>142857.14285714287</v>
      </c>
      <c r="Y96" s="137" t="s">
        <v>95</v>
      </c>
      <c r="Z96" s="141" t="s">
        <v>300</v>
      </c>
      <c r="AA96" s="138" t="s">
        <v>307</v>
      </c>
    </row>
    <row r="97" spans="1:27" ht="32.25" customHeight="1" thickBot="1" x14ac:dyDescent="0.25">
      <c r="A97" s="244">
        <v>70</v>
      </c>
      <c r="B97" s="44"/>
      <c r="C97" s="48"/>
      <c r="D97" s="75" t="s">
        <v>237</v>
      </c>
      <c r="E97" s="133"/>
      <c r="F97" s="157">
        <f>SUM(F95:F96)</f>
        <v>0</v>
      </c>
      <c r="G97" s="157">
        <f>SUM(G95:G96)</f>
        <v>13000</v>
      </c>
      <c r="H97" s="157">
        <f>SUM(H95:H96)</f>
        <v>70000</v>
      </c>
      <c r="I97" s="157">
        <f>SUM(I95:I96)</f>
        <v>0</v>
      </c>
      <c r="J97" s="157">
        <f>SUM(J95:J96)</f>
        <v>10000</v>
      </c>
      <c r="K97" s="157"/>
      <c r="L97" s="157"/>
      <c r="M97" s="157"/>
      <c r="N97" s="157">
        <f>SUM(N96)</f>
        <v>170000</v>
      </c>
      <c r="O97" s="57">
        <f t="shared" ref="O97:W97" si="61">SUM(O95:O96)</f>
        <v>0</v>
      </c>
      <c r="P97" s="57">
        <f t="shared" si="61"/>
        <v>10924.36974789916</v>
      </c>
      <c r="Q97" s="57">
        <f t="shared" si="61"/>
        <v>58823.529411764706</v>
      </c>
      <c r="R97" s="57">
        <f t="shared" si="61"/>
        <v>0</v>
      </c>
      <c r="S97" s="57">
        <f t="shared" si="61"/>
        <v>8403.361344537816</v>
      </c>
      <c r="T97" s="57">
        <f t="shared" si="61"/>
        <v>0</v>
      </c>
      <c r="U97" s="57">
        <f t="shared" si="61"/>
        <v>0</v>
      </c>
      <c r="V97" s="57">
        <f t="shared" si="61"/>
        <v>0</v>
      </c>
      <c r="W97" s="57">
        <f t="shared" si="61"/>
        <v>142857.14285714287</v>
      </c>
      <c r="X97" s="57">
        <f t="shared" si="15"/>
        <v>221008.40336134454</v>
      </c>
      <c r="Y97" s="137"/>
      <c r="Z97" s="141"/>
      <c r="AA97" s="138"/>
    </row>
    <row r="98" spans="1:27" ht="22.5" customHeight="1" thickBot="1" x14ac:dyDescent="0.25">
      <c r="A98" s="48">
        <v>71</v>
      </c>
      <c r="B98" s="80"/>
      <c r="C98" s="48"/>
      <c r="D98" s="75" t="s">
        <v>238</v>
      </c>
      <c r="E98" s="133"/>
      <c r="F98" s="55"/>
      <c r="G98" s="153"/>
      <c r="H98" s="153"/>
      <c r="I98" s="153"/>
      <c r="J98" s="153"/>
      <c r="K98" s="153"/>
      <c r="L98" s="153"/>
      <c r="M98" s="153"/>
      <c r="N98" s="153"/>
      <c r="O98" s="57"/>
      <c r="P98" s="57"/>
      <c r="Q98" s="57"/>
      <c r="R98" s="57"/>
      <c r="S98" s="57"/>
      <c r="T98" s="57"/>
      <c r="U98" s="57"/>
      <c r="V98" s="57"/>
      <c r="W98" s="57"/>
      <c r="X98" s="57"/>
      <c r="Y98" s="142"/>
      <c r="Z98" s="140"/>
      <c r="AA98" s="145"/>
    </row>
    <row r="99" spans="1:27" ht="33.75" customHeight="1" thickBot="1" x14ac:dyDescent="0.25">
      <c r="A99" s="48">
        <v>72</v>
      </c>
      <c r="B99" s="48" t="s">
        <v>239</v>
      </c>
      <c r="C99" s="48">
        <v>52</v>
      </c>
      <c r="D99" s="75" t="s">
        <v>240</v>
      </c>
      <c r="E99" s="133" t="s">
        <v>241</v>
      </c>
      <c r="F99" s="55">
        <v>35000</v>
      </c>
      <c r="G99" s="55"/>
      <c r="H99" s="55">
        <v>8000</v>
      </c>
      <c r="I99" s="55"/>
      <c r="J99" s="55"/>
      <c r="K99" s="55"/>
      <c r="L99" s="55"/>
      <c r="M99" s="55"/>
      <c r="N99" s="55"/>
      <c r="O99" s="57">
        <f t="shared" ref="O99:W99" si="62">F99/1.19</f>
        <v>29411.764705882353</v>
      </c>
      <c r="P99" s="57">
        <f t="shared" si="62"/>
        <v>0</v>
      </c>
      <c r="Q99" s="57">
        <f t="shared" si="62"/>
        <v>6722.6890756302528</v>
      </c>
      <c r="R99" s="57">
        <f t="shared" si="62"/>
        <v>0</v>
      </c>
      <c r="S99" s="57">
        <f t="shared" si="62"/>
        <v>0</v>
      </c>
      <c r="T99" s="57">
        <f t="shared" si="62"/>
        <v>0</v>
      </c>
      <c r="U99" s="57">
        <f t="shared" si="62"/>
        <v>0</v>
      </c>
      <c r="V99" s="57">
        <f t="shared" si="62"/>
        <v>0</v>
      </c>
      <c r="W99" s="57">
        <f t="shared" si="62"/>
        <v>0</v>
      </c>
      <c r="X99" s="57">
        <f t="shared" si="15"/>
        <v>36134.45378151261</v>
      </c>
      <c r="Y99" s="137" t="s">
        <v>95</v>
      </c>
      <c r="Z99" s="173" t="s">
        <v>303</v>
      </c>
      <c r="AA99" s="138" t="s">
        <v>349</v>
      </c>
    </row>
    <row r="100" spans="1:27" ht="31.5" customHeight="1" thickBot="1" x14ac:dyDescent="0.25">
      <c r="A100" s="48">
        <v>73</v>
      </c>
      <c r="B100" s="80"/>
      <c r="C100" s="48"/>
      <c r="D100" s="75" t="s">
        <v>242</v>
      </c>
      <c r="E100" s="133"/>
      <c r="F100" s="55"/>
      <c r="G100" s="55"/>
      <c r="H100" s="55"/>
      <c r="I100" s="55"/>
      <c r="J100" s="55"/>
      <c r="K100" s="55"/>
      <c r="L100" s="55"/>
      <c r="M100" s="55"/>
      <c r="N100" s="55"/>
      <c r="O100" s="57">
        <f>SUM(O99)</f>
        <v>29411.764705882353</v>
      </c>
      <c r="P100" s="57">
        <f t="shared" ref="P100:U100" si="63">SUM(P99)</f>
        <v>0</v>
      </c>
      <c r="Q100" s="57">
        <f t="shared" si="63"/>
        <v>6722.6890756302528</v>
      </c>
      <c r="R100" s="57">
        <f t="shared" si="63"/>
        <v>0</v>
      </c>
      <c r="S100" s="57">
        <f t="shared" si="63"/>
        <v>0</v>
      </c>
      <c r="T100" s="57">
        <f t="shared" si="63"/>
        <v>0</v>
      </c>
      <c r="U100" s="57">
        <f t="shared" si="63"/>
        <v>0</v>
      </c>
      <c r="V100" s="57">
        <f t="shared" ref="V100:W104" si="64">M100/1.19</f>
        <v>0</v>
      </c>
      <c r="W100" s="57">
        <f t="shared" si="64"/>
        <v>0</v>
      </c>
      <c r="X100" s="57">
        <f t="shared" si="15"/>
        <v>36134.45378151261</v>
      </c>
      <c r="Y100" s="137"/>
      <c r="Z100" s="141"/>
      <c r="AA100" s="138"/>
    </row>
    <row r="101" spans="1:27" ht="31.5" customHeight="1" thickBot="1" x14ac:dyDescent="0.25">
      <c r="A101" s="48">
        <v>74</v>
      </c>
      <c r="B101" s="48">
        <v>20.11</v>
      </c>
      <c r="C101" s="48">
        <v>53</v>
      </c>
      <c r="D101" s="75" t="s">
        <v>243</v>
      </c>
      <c r="E101" s="133" t="s">
        <v>244</v>
      </c>
      <c r="F101" s="55"/>
      <c r="G101" s="55"/>
      <c r="H101" s="55"/>
      <c r="I101" s="55">
        <v>1000</v>
      </c>
      <c r="J101" s="55"/>
      <c r="K101" s="55"/>
      <c r="L101" s="55"/>
      <c r="M101" s="55"/>
      <c r="N101" s="55"/>
      <c r="O101" s="57">
        <f t="shared" ref="O101:U101" si="65">F101/1.05</f>
        <v>0</v>
      </c>
      <c r="P101" s="57">
        <f t="shared" si="65"/>
        <v>0</v>
      </c>
      <c r="Q101" s="57">
        <f t="shared" si="65"/>
        <v>0</v>
      </c>
      <c r="R101" s="57">
        <f t="shared" si="65"/>
        <v>952.38095238095229</v>
      </c>
      <c r="S101" s="57">
        <f t="shared" si="65"/>
        <v>0</v>
      </c>
      <c r="T101" s="57">
        <f t="shared" si="65"/>
        <v>0</v>
      </c>
      <c r="U101" s="57">
        <f t="shared" si="65"/>
        <v>0</v>
      </c>
      <c r="V101" s="57">
        <f t="shared" si="64"/>
        <v>0</v>
      </c>
      <c r="W101" s="57">
        <f t="shared" si="64"/>
        <v>0</v>
      </c>
      <c r="X101" s="57">
        <f t="shared" si="15"/>
        <v>952.38095238095229</v>
      </c>
      <c r="Y101" s="137" t="s">
        <v>95</v>
      </c>
      <c r="Z101" s="141" t="s">
        <v>307</v>
      </c>
      <c r="AA101" s="138" t="s">
        <v>307</v>
      </c>
    </row>
    <row r="102" spans="1:27" ht="33" customHeight="1" thickBot="1" x14ac:dyDescent="0.25">
      <c r="A102" s="244">
        <v>75</v>
      </c>
      <c r="B102" s="174" t="s">
        <v>245</v>
      </c>
      <c r="C102" s="55">
        <v>54</v>
      </c>
      <c r="D102" s="172" t="s">
        <v>246</v>
      </c>
      <c r="E102" s="149" t="s">
        <v>247</v>
      </c>
      <c r="F102" s="55">
        <v>40000</v>
      </c>
      <c r="G102" s="55"/>
      <c r="H102" s="55"/>
      <c r="I102" s="55"/>
      <c r="J102" s="55"/>
      <c r="K102" s="55"/>
      <c r="L102" s="55"/>
      <c r="M102" s="55"/>
      <c r="N102" s="55"/>
      <c r="O102" s="57">
        <f t="shared" ref="O102:U104" si="66">F102/1.19</f>
        <v>33613.445378151264</v>
      </c>
      <c r="P102" s="57">
        <f t="shared" si="66"/>
        <v>0</v>
      </c>
      <c r="Q102" s="57">
        <f t="shared" si="66"/>
        <v>0</v>
      </c>
      <c r="R102" s="57">
        <f t="shared" si="66"/>
        <v>0</v>
      </c>
      <c r="S102" s="57">
        <f t="shared" si="66"/>
        <v>0</v>
      </c>
      <c r="T102" s="57">
        <f t="shared" si="66"/>
        <v>0</v>
      </c>
      <c r="U102" s="57">
        <f t="shared" si="66"/>
        <v>0</v>
      </c>
      <c r="V102" s="57">
        <f t="shared" si="64"/>
        <v>0</v>
      </c>
      <c r="W102" s="57">
        <f t="shared" si="64"/>
        <v>0</v>
      </c>
      <c r="X102" s="57">
        <f t="shared" ref="X102:X146" si="67">SUM(O102:W102)</f>
        <v>33613.445378151264</v>
      </c>
      <c r="Y102" s="137" t="s">
        <v>95</v>
      </c>
      <c r="Z102" s="146" t="s">
        <v>303</v>
      </c>
      <c r="AA102" s="138" t="s">
        <v>349</v>
      </c>
    </row>
    <row r="103" spans="1:27" ht="31.5" customHeight="1" thickBot="1" x14ac:dyDescent="0.25">
      <c r="A103" s="48">
        <v>76</v>
      </c>
      <c r="B103" s="77" t="s">
        <v>248</v>
      </c>
      <c r="C103" s="55">
        <v>55</v>
      </c>
      <c r="D103" s="172" t="s">
        <v>249</v>
      </c>
      <c r="E103" s="149" t="s">
        <v>250</v>
      </c>
      <c r="F103" s="55">
        <v>98100</v>
      </c>
      <c r="G103" s="55"/>
      <c r="H103" s="55"/>
      <c r="I103" s="55"/>
      <c r="J103" s="55"/>
      <c r="K103" s="55"/>
      <c r="L103" s="55"/>
      <c r="M103" s="55"/>
      <c r="N103" s="55"/>
      <c r="O103" s="57">
        <f t="shared" si="66"/>
        <v>82436.97478991597</v>
      </c>
      <c r="P103" s="57">
        <f t="shared" si="66"/>
        <v>0</v>
      </c>
      <c r="Q103" s="57">
        <f t="shared" si="66"/>
        <v>0</v>
      </c>
      <c r="R103" s="57">
        <f t="shared" si="66"/>
        <v>0</v>
      </c>
      <c r="S103" s="57">
        <f t="shared" si="66"/>
        <v>0</v>
      </c>
      <c r="T103" s="57">
        <f t="shared" si="66"/>
        <v>0</v>
      </c>
      <c r="U103" s="57">
        <f t="shared" si="66"/>
        <v>0</v>
      </c>
      <c r="V103" s="57">
        <f t="shared" si="64"/>
        <v>0</v>
      </c>
      <c r="W103" s="57">
        <f t="shared" si="64"/>
        <v>0</v>
      </c>
      <c r="X103" s="57">
        <f t="shared" si="67"/>
        <v>82436.97478991597</v>
      </c>
      <c r="Y103" s="137" t="s">
        <v>95</v>
      </c>
      <c r="Z103" s="146" t="s">
        <v>296</v>
      </c>
      <c r="AA103" s="146" t="s">
        <v>308</v>
      </c>
    </row>
    <row r="104" spans="1:27" ht="46.5" customHeight="1" thickBot="1" x14ac:dyDescent="0.25">
      <c r="A104" s="48">
        <v>77</v>
      </c>
      <c r="B104" s="77">
        <v>20.14</v>
      </c>
      <c r="C104" s="55">
        <v>55.1</v>
      </c>
      <c r="D104" s="172" t="s">
        <v>406</v>
      </c>
      <c r="E104" s="149" t="s">
        <v>405</v>
      </c>
      <c r="F104" s="55">
        <v>1900</v>
      </c>
      <c r="G104" s="55"/>
      <c r="H104" s="55"/>
      <c r="I104" s="55"/>
      <c r="J104" s="55"/>
      <c r="K104" s="55"/>
      <c r="L104" s="55"/>
      <c r="M104" s="55"/>
      <c r="N104" s="55"/>
      <c r="O104" s="57">
        <f t="shared" si="66"/>
        <v>1596.6386554621849</v>
      </c>
      <c r="P104" s="57">
        <f t="shared" ref="P104" si="68">G104/1.19</f>
        <v>0</v>
      </c>
      <c r="Q104" s="57">
        <f t="shared" ref="Q104" si="69">H104/1.19</f>
        <v>0</v>
      </c>
      <c r="R104" s="57">
        <f t="shared" ref="R104" si="70">I104/1.19</f>
        <v>0</v>
      </c>
      <c r="S104" s="57">
        <f t="shared" ref="S104" si="71">J104/1.19</f>
        <v>0</v>
      </c>
      <c r="T104" s="57">
        <f t="shared" ref="T104" si="72">K104/1.19</f>
        <v>0</v>
      </c>
      <c r="U104" s="57">
        <f t="shared" ref="U104" si="73">L104/1.19</f>
        <v>0</v>
      </c>
      <c r="V104" s="57">
        <f t="shared" si="64"/>
        <v>0</v>
      </c>
      <c r="W104" s="57">
        <f t="shared" si="64"/>
        <v>0</v>
      </c>
      <c r="X104" s="57">
        <f t="shared" si="67"/>
        <v>1596.6386554621849</v>
      </c>
      <c r="Y104" s="137" t="s">
        <v>95</v>
      </c>
      <c r="Z104" s="146" t="s">
        <v>392</v>
      </c>
      <c r="AA104" s="146" t="s">
        <v>346</v>
      </c>
    </row>
    <row r="105" spans="1:27" ht="33.75" customHeight="1" thickBot="1" x14ac:dyDescent="0.25">
      <c r="A105" s="334">
        <v>78</v>
      </c>
      <c r="B105" s="44"/>
      <c r="C105" s="48"/>
      <c r="D105" s="75" t="s">
        <v>251</v>
      </c>
      <c r="E105" s="133"/>
      <c r="F105" s="175"/>
      <c r="G105" s="153"/>
      <c r="H105" s="153"/>
      <c r="I105" s="153"/>
      <c r="J105" s="153"/>
      <c r="K105" s="153"/>
      <c r="L105" s="153"/>
      <c r="M105" s="153"/>
      <c r="N105" s="153"/>
      <c r="O105" s="57"/>
      <c r="P105" s="57"/>
      <c r="Q105" s="57"/>
      <c r="R105" s="57"/>
      <c r="S105" s="57"/>
      <c r="T105" s="57"/>
      <c r="U105" s="57"/>
      <c r="V105" s="57"/>
      <c r="W105" s="57"/>
      <c r="X105" s="57">
        <f t="shared" si="67"/>
        <v>0</v>
      </c>
      <c r="Y105" s="142"/>
      <c r="Z105" s="176"/>
      <c r="AA105" s="177"/>
    </row>
    <row r="106" spans="1:27" ht="37.5" customHeight="1" thickBot="1" x14ac:dyDescent="0.25">
      <c r="A106" s="48">
        <v>79</v>
      </c>
      <c r="B106" s="77" t="s">
        <v>56</v>
      </c>
      <c r="C106" s="55">
        <v>56</v>
      </c>
      <c r="D106" s="172" t="s">
        <v>252</v>
      </c>
      <c r="E106" s="149" t="s">
        <v>247</v>
      </c>
      <c r="F106" s="55">
        <v>23000</v>
      </c>
      <c r="G106" s="55"/>
      <c r="H106" s="55"/>
      <c r="I106" s="55">
        <v>11000</v>
      </c>
      <c r="J106" s="55">
        <v>14000</v>
      </c>
      <c r="K106" s="55"/>
      <c r="L106" s="55"/>
      <c r="M106" s="55"/>
      <c r="N106" s="55"/>
      <c r="O106" s="57">
        <f t="shared" ref="O106:O118" si="74">F106/1.19</f>
        <v>19327.731092436974</v>
      </c>
      <c r="P106" s="57">
        <f t="shared" ref="P106:P118" si="75">G106/1.19</f>
        <v>0</v>
      </c>
      <c r="Q106" s="57">
        <f t="shared" ref="Q106:Q118" si="76">H106/1.19</f>
        <v>0</v>
      </c>
      <c r="R106" s="57">
        <f t="shared" ref="R106:R118" si="77">I106/1.19</f>
        <v>9243.6974789915967</v>
      </c>
      <c r="S106" s="57">
        <f t="shared" ref="S106:S118" si="78">J106/1.19</f>
        <v>11764.705882352942</v>
      </c>
      <c r="T106" s="57">
        <f t="shared" ref="T106:T118" si="79">K106/1.19</f>
        <v>0</v>
      </c>
      <c r="U106" s="57">
        <f t="shared" ref="U106:U118" si="80">L106/1.19</f>
        <v>0</v>
      </c>
      <c r="V106" s="57">
        <f t="shared" ref="V106:V118" si="81">M106/1.19</f>
        <v>0</v>
      </c>
      <c r="W106" s="57">
        <f t="shared" ref="W106:W118" si="82">N106/1.19</f>
        <v>0</v>
      </c>
      <c r="X106" s="57">
        <f t="shared" si="67"/>
        <v>40336.134453781517</v>
      </c>
      <c r="Y106" s="137" t="s">
        <v>95</v>
      </c>
      <c r="Z106" s="146" t="s">
        <v>301</v>
      </c>
      <c r="AA106" s="146" t="s">
        <v>300</v>
      </c>
    </row>
    <row r="107" spans="1:27" ht="37.5" customHeight="1" thickBot="1" x14ac:dyDescent="0.25">
      <c r="A107" s="48">
        <v>80</v>
      </c>
      <c r="B107" s="77" t="s">
        <v>56</v>
      </c>
      <c r="C107" s="55">
        <v>57</v>
      </c>
      <c r="D107" s="172" t="s">
        <v>253</v>
      </c>
      <c r="E107" s="149" t="s">
        <v>254</v>
      </c>
      <c r="F107" s="55">
        <v>9000</v>
      </c>
      <c r="G107" s="55"/>
      <c r="H107" s="55"/>
      <c r="I107" s="55"/>
      <c r="J107" s="55"/>
      <c r="K107" s="55"/>
      <c r="L107" s="55"/>
      <c r="M107" s="55"/>
      <c r="N107" s="55"/>
      <c r="O107" s="57">
        <f t="shared" si="74"/>
        <v>7563.0252100840344</v>
      </c>
      <c r="P107" s="57">
        <f t="shared" si="75"/>
        <v>0</v>
      </c>
      <c r="Q107" s="57">
        <f t="shared" si="76"/>
        <v>0</v>
      </c>
      <c r="R107" s="57">
        <f t="shared" si="77"/>
        <v>0</v>
      </c>
      <c r="S107" s="57">
        <f t="shared" si="78"/>
        <v>0</v>
      </c>
      <c r="T107" s="57">
        <f t="shared" si="79"/>
        <v>0</v>
      </c>
      <c r="U107" s="57">
        <f t="shared" si="80"/>
        <v>0</v>
      </c>
      <c r="V107" s="57">
        <f t="shared" si="81"/>
        <v>0</v>
      </c>
      <c r="W107" s="57">
        <f t="shared" si="82"/>
        <v>0</v>
      </c>
      <c r="X107" s="57">
        <f t="shared" si="67"/>
        <v>7563.0252100840344</v>
      </c>
      <c r="Y107" s="137" t="s">
        <v>95</v>
      </c>
      <c r="Z107" s="146" t="s">
        <v>303</v>
      </c>
      <c r="AA107" s="135" t="s">
        <v>304</v>
      </c>
    </row>
    <row r="108" spans="1:27" ht="30.75" customHeight="1" thickBot="1" x14ac:dyDescent="0.25">
      <c r="A108" s="334">
        <v>81</v>
      </c>
      <c r="B108" s="77" t="s">
        <v>56</v>
      </c>
      <c r="C108" s="55">
        <v>58</v>
      </c>
      <c r="D108" s="172" t="s">
        <v>255</v>
      </c>
      <c r="E108" s="149" t="s">
        <v>256</v>
      </c>
      <c r="F108" s="55">
        <v>9000</v>
      </c>
      <c r="G108" s="55"/>
      <c r="H108" s="55"/>
      <c r="I108" s="55"/>
      <c r="J108" s="55"/>
      <c r="K108" s="55"/>
      <c r="L108" s="55"/>
      <c r="M108" s="55"/>
      <c r="N108" s="55"/>
      <c r="O108" s="57">
        <f t="shared" si="74"/>
        <v>7563.0252100840344</v>
      </c>
      <c r="P108" s="57">
        <f t="shared" si="75"/>
        <v>0</v>
      </c>
      <c r="Q108" s="57">
        <f t="shared" si="76"/>
        <v>0</v>
      </c>
      <c r="R108" s="57">
        <f t="shared" si="77"/>
        <v>0</v>
      </c>
      <c r="S108" s="57">
        <f t="shared" si="78"/>
        <v>0</v>
      </c>
      <c r="T108" s="57">
        <f t="shared" si="79"/>
        <v>0</v>
      </c>
      <c r="U108" s="57">
        <f t="shared" si="80"/>
        <v>0</v>
      </c>
      <c r="V108" s="57">
        <f t="shared" si="81"/>
        <v>0</v>
      </c>
      <c r="W108" s="57">
        <f t="shared" si="82"/>
        <v>0</v>
      </c>
      <c r="X108" s="57">
        <f t="shared" si="67"/>
        <v>7563.0252100840344</v>
      </c>
      <c r="Y108" s="137" t="s">
        <v>95</v>
      </c>
      <c r="Z108" s="146" t="s">
        <v>303</v>
      </c>
      <c r="AA108" s="135" t="s">
        <v>348</v>
      </c>
    </row>
    <row r="109" spans="1:27" ht="81.75" customHeight="1" thickBot="1" x14ac:dyDescent="0.25">
      <c r="A109" s="48">
        <v>82</v>
      </c>
      <c r="B109" s="77" t="s">
        <v>56</v>
      </c>
      <c r="C109" s="55">
        <v>59</v>
      </c>
      <c r="D109" s="172" t="s">
        <v>386</v>
      </c>
      <c r="E109" s="149" t="s">
        <v>257</v>
      </c>
      <c r="F109" s="55"/>
      <c r="G109" s="55"/>
      <c r="H109" s="55"/>
      <c r="I109" s="55"/>
      <c r="J109" s="55">
        <v>26000</v>
      </c>
      <c r="K109" s="55"/>
      <c r="L109" s="55"/>
      <c r="M109" s="55"/>
      <c r="N109" s="55"/>
      <c r="O109" s="57">
        <f t="shared" si="74"/>
        <v>0</v>
      </c>
      <c r="P109" s="57">
        <f t="shared" si="75"/>
        <v>0</v>
      </c>
      <c r="Q109" s="57">
        <f t="shared" si="76"/>
        <v>0</v>
      </c>
      <c r="R109" s="57">
        <f t="shared" si="77"/>
        <v>0</v>
      </c>
      <c r="S109" s="57">
        <f t="shared" si="78"/>
        <v>21848.73949579832</v>
      </c>
      <c r="T109" s="57">
        <f t="shared" si="79"/>
        <v>0</v>
      </c>
      <c r="U109" s="57">
        <f t="shared" si="80"/>
        <v>0</v>
      </c>
      <c r="V109" s="57">
        <f t="shared" si="81"/>
        <v>0</v>
      </c>
      <c r="W109" s="57">
        <f t="shared" si="82"/>
        <v>0</v>
      </c>
      <c r="X109" s="57">
        <f t="shared" si="67"/>
        <v>21848.73949579832</v>
      </c>
      <c r="Y109" s="137" t="s">
        <v>95</v>
      </c>
      <c r="Z109" s="146" t="s">
        <v>296</v>
      </c>
      <c r="AA109" s="146" t="s">
        <v>392</v>
      </c>
    </row>
    <row r="110" spans="1:27" ht="41.25" customHeight="1" thickBot="1" x14ac:dyDescent="0.25">
      <c r="A110" s="48">
        <v>83</v>
      </c>
      <c r="B110" s="77" t="s">
        <v>56</v>
      </c>
      <c r="C110" s="55">
        <v>60</v>
      </c>
      <c r="D110" s="172" t="s">
        <v>258</v>
      </c>
      <c r="E110" s="149" t="s">
        <v>70</v>
      </c>
      <c r="F110" s="55"/>
      <c r="G110" s="55"/>
      <c r="H110" s="55"/>
      <c r="I110" s="55"/>
      <c r="J110" s="55"/>
      <c r="K110" s="55"/>
      <c r="L110" s="55"/>
      <c r="M110" s="55"/>
      <c r="N110" s="55"/>
      <c r="O110" s="57">
        <f t="shared" si="74"/>
        <v>0</v>
      </c>
      <c r="P110" s="57">
        <f t="shared" si="75"/>
        <v>0</v>
      </c>
      <c r="Q110" s="57">
        <f t="shared" si="76"/>
        <v>0</v>
      </c>
      <c r="R110" s="57">
        <f t="shared" si="77"/>
        <v>0</v>
      </c>
      <c r="S110" s="57">
        <f t="shared" si="78"/>
        <v>0</v>
      </c>
      <c r="T110" s="57">
        <f t="shared" si="79"/>
        <v>0</v>
      </c>
      <c r="U110" s="57">
        <f t="shared" si="80"/>
        <v>0</v>
      </c>
      <c r="V110" s="57">
        <f t="shared" si="81"/>
        <v>0</v>
      </c>
      <c r="W110" s="57">
        <f t="shared" si="82"/>
        <v>0</v>
      </c>
      <c r="X110" s="57">
        <f t="shared" si="67"/>
        <v>0</v>
      </c>
      <c r="Y110" s="137" t="s">
        <v>95</v>
      </c>
      <c r="Z110" s="178" t="s">
        <v>303</v>
      </c>
      <c r="AA110" s="135" t="s">
        <v>349</v>
      </c>
    </row>
    <row r="111" spans="1:27" ht="32.25" customHeight="1" thickBot="1" x14ac:dyDescent="0.25">
      <c r="A111" s="334">
        <v>84</v>
      </c>
      <c r="B111" s="44" t="s">
        <v>56</v>
      </c>
      <c r="C111" s="48">
        <v>61</v>
      </c>
      <c r="D111" s="75" t="s">
        <v>259</v>
      </c>
      <c r="E111" s="133" t="s">
        <v>260</v>
      </c>
      <c r="F111" s="55">
        <v>21000</v>
      </c>
      <c r="G111" s="55"/>
      <c r="H111" s="55"/>
      <c r="I111" s="55"/>
      <c r="J111" s="55"/>
      <c r="K111" s="55"/>
      <c r="L111" s="55"/>
      <c r="M111" s="55"/>
      <c r="N111" s="55"/>
      <c r="O111" s="57">
        <f t="shared" si="74"/>
        <v>17647.058823529413</v>
      </c>
      <c r="P111" s="57">
        <f t="shared" si="75"/>
        <v>0</v>
      </c>
      <c r="Q111" s="57">
        <f t="shared" si="76"/>
        <v>0</v>
      </c>
      <c r="R111" s="57">
        <f t="shared" si="77"/>
        <v>0</v>
      </c>
      <c r="S111" s="57">
        <f t="shared" si="78"/>
        <v>0</v>
      </c>
      <c r="T111" s="57">
        <f t="shared" si="79"/>
        <v>0</v>
      </c>
      <c r="U111" s="57">
        <f t="shared" si="80"/>
        <v>0</v>
      </c>
      <c r="V111" s="57">
        <f t="shared" si="81"/>
        <v>0</v>
      </c>
      <c r="W111" s="57">
        <f t="shared" si="82"/>
        <v>0</v>
      </c>
      <c r="X111" s="57">
        <f t="shared" si="67"/>
        <v>17647.058823529413</v>
      </c>
      <c r="Y111" s="137" t="s">
        <v>95</v>
      </c>
      <c r="Z111" s="146" t="s">
        <v>392</v>
      </c>
      <c r="AA111" s="146" t="s">
        <v>398</v>
      </c>
    </row>
    <row r="112" spans="1:27" ht="50.45" customHeight="1" thickBot="1" x14ac:dyDescent="0.25">
      <c r="A112" s="48">
        <v>85</v>
      </c>
      <c r="B112" s="44" t="s">
        <v>56</v>
      </c>
      <c r="C112" s="48">
        <v>62</v>
      </c>
      <c r="D112" s="75" t="s">
        <v>261</v>
      </c>
      <c r="E112" s="239" t="s">
        <v>262</v>
      </c>
      <c r="F112" s="55">
        <v>10000</v>
      </c>
      <c r="G112" s="55"/>
      <c r="H112" s="55"/>
      <c r="I112" s="55"/>
      <c r="J112" s="55"/>
      <c r="K112" s="55"/>
      <c r="L112" s="55"/>
      <c r="M112" s="55"/>
      <c r="N112" s="55"/>
      <c r="O112" s="57">
        <f t="shared" si="74"/>
        <v>8403.361344537816</v>
      </c>
      <c r="P112" s="57">
        <f t="shared" si="75"/>
        <v>0</v>
      </c>
      <c r="Q112" s="57">
        <f t="shared" si="76"/>
        <v>0</v>
      </c>
      <c r="R112" s="57">
        <f t="shared" si="77"/>
        <v>0</v>
      </c>
      <c r="S112" s="57">
        <f t="shared" si="78"/>
        <v>0</v>
      </c>
      <c r="T112" s="57">
        <f t="shared" si="79"/>
        <v>0</v>
      </c>
      <c r="U112" s="57">
        <f t="shared" si="80"/>
        <v>0</v>
      </c>
      <c r="V112" s="57">
        <f t="shared" si="81"/>
        <v>0</v>
      </c>
      <c r="W112" s="57">
        <f t="shared" si="82"/>
        <v>0</v>
      </c>
      <c r="X112" s="57">
        <f t="shared" si="67"/>
        <v>8403.361344537816</v>
      </c>
      <c r="Y112" s="137" t="s">
        <v>95</v>
      </c>
      <c r="Z112" s="146" t="s">
        <v>296</v>
      </c>
      <c r="AA112" s="146" t="s">
        <v>308</v>
      </c>
    </row>
    <row r="113" spans="1:27" ht="50.45" customHeight="1" thickBot="1" x14ac:dyDescent="0.25">
      <c r="A113" s="48">
        <v>86</v>
      </c>
      <c r="B113" s="44" t="s">
        <v>56</v>
      </c>
      <c r="C113" s="48">
        <v>63</v>
      </c>
      <c r="D113" s="75" t="s">
        <v>263</v>
      </c>
      <c r="E113" s="239" t="s">
        <v>264</v>
      </c>
      <c r="F113" s="55">
        <v>9000</v>
      </c>
      <c r="G113" s="55"/>
      <c r="H113" s="55"/>
      <c r="I113" s="55"/>
      <c r="J113" s="55"/>
      <c r="K113" s="55"/>
      <c r="L113" s="55"/>
      <c r="M113" s="55"/>
      <c r="N113" s="55"/>
      <c r="O113" s="57">
        <f t="shared" si="74"/>
        <v>7563.0252100840344</v>
      </c>
      <c r="P113" s="57">
        <f t="shared" si="75"/>
        <v>0</v>
      </c>
      <c r="Q113" s="57">
        <f t="shared" si="76"/>
        <v>0</v>
      </c>
      <c r="R113" s="57">
        <f t="shared" si="77"/>
        <v>0</v>
      </c>
      <c r="S113" s="57">
        <f t="shared" si="78"/>
        <v>0</v>
      </c>
      <c r="T113" s="57">
        <f t="shared" si="79"/>
        <v>0</v>
      </c>
      <c r="U113" s="57">
        <f t="shared" si="80"/>
        <v>0</v>
      </c>
      <c r="V113" s="57">
        <f t="shared" si="81"/>
        <v>0</v>
      </c>
      <c r="W113" s="57">
        <f t="shared" si="82"/>
        <v>0</v>
      </c>
      <c r="X113" s="57">
        <f t="shared" si="67"/>
        <v>7563.0252100840344</v>
      </c>
      <c r="Y113" s="137" t="s">
        <v>95</v>
      </c>
      <c r="Z113" s="146" t="s">
        <v>296</v>
      </c>
      <c r="AA113" s="146" t="s">
        <v>308</v>
      </c>
    </row>
    <row r="114" spans="1:27" ht="132" customHeight="1" thickBot="1" x14ac:dyDescent="0.25">
      <c r="A114" s="334">
        <v>87</v>
      </c>
      <c r="B114" s="44" t="s">
        <v>56</v>
      </c>
      <c r="C114" s="48">
        <v>64</v>
      </c>
      <c r="D114" s="75" t="s">
        <v>320</v>
      </c>
      <c r="E114" s="239" t="s">
        <v>70</v>
      </c>
      <c r="F114" s="55">
        <v>5000</v>
      </c>
      <c r="G114" s="55"/>
      <c r="H114" s="55">
        <v>35000</v>
      </c>
      <c r="I114" s="55"/>
      <c r="J114" s="55"/>
      <c r="K114" s="55"/>
      <c r="L114" s="55"/>
      <c r="M114" s="55"/>
      <c r="N114" s="55"/>
      <c r="O114" s="57">
        <f t="shared" si="74"/>
        <v>4201.680672268908</v>
      </c>
      <c r="P114" s="57">
        <f t="shared" si="75"/>
        <v>0</v>
      </c>
      <c r="Q114" s="57">
        <f t="shared" si="76"/>
        <v>29411.764705882353</v>
      </c>
      <c r="R114" s="57">
        <f t="shared" si="77"/>
        <v>0</v>
      </c>
      <c r="S114" s="57">
        <f t="shared" si="78"/>
        <v>0</v>
      </c>
      <c r="T114" s="57">
        <f t="shared" si="79"/>
        <v>0</v>
      </c>
      <c r="U114" s="57">
        <f t="shared" si="80"/>
        <v>0</v>
      </c>
      <c r="V114" s="57">
        <f t="shared" si="81"/>
        <v>0</v>
      </c>
      <c r="W114" s="57">
        <f t="shared" si="82"/>
        <v>0</v>
      </c>
      <c r="X114" s="57">
        <f t="shared" si="67"/>
        <v>33613.445378151264</v>
      </c>
      <c r="Y114" s="137" t="s">
        <v>95</v>
      </c>
      <c r="Z114" s="146" t="s">
        <v>296</v>
      </c>
      <c r="AA114" s="146" t="s">
        <v>308</v>
      </c>
    </row>
    <row r="115" spans="1:27" ht="52.5" customHeight="1" thickBot="1" x14ac:dyDescent="0.25">
      <c r="A115" s="48">
        <v>88</v>
      </c>
      <c r="B115" s="44" t="s">
        <v>56</v>
      </c>
      <c r="C115" s="48">
        <v>64.099999999999994</v>
      </c>
      <c r="D115" s="75" t="s">
        <v>362</v>
      </c>
      <c r="E115" s="243" t="s">
        <v>363</v>
      </c>
      <c r="F115" s="55">
        <v>2000</v>
      </c>
      <c r="G115" s="55"/>
      <c r="H115" s="55"/>
      <c r="I115" s="55"/>
      <c r="J115" s="55"/>
      <c r="K115" s="55"/>
      <c r="L115" s="55"/>
      <c r="M115" s="55"/>
      <c r="N115" s="55"/>
      <c r="O115" s="57">
        <f t="shared" si="74"/>
        <v>1680.6722689075632</v>
      </c>
      <c r="P115" s="57">
        <f t="shared" si="75"/>
        <v>0</v>
      </c>
      <c r="Q115" s="57">
        <f t="shared" si="76"/>
        <v>0</v>
      </c>
      <c r="R115" s="57">
        <f t="shared" si="77"/>
        <v>0</v>
      </c>
      <c r="S115" s="57">
        <f t="shared" si="78"/>
        <v>0</v>
      </c>
      <c r="T115" s="57">
        <f t="shared" si="79"/>
        <v>0</v>
      </c>
      <c r="U115" s="57">
        <f t="shared" si="80"/>
        <v>0</v>
      </c>
      <c r="V115" s="57">
        <f t="shared" si="81"/>
        <v>0</v>
      </c>
      <c r="W115" s="57">
        <f t="shared" si="82"/>
        <v>0</v>
      </c>
      <c r="X115" s="57">
        <f t="shared" si="67"/>
        <v>1680.6722689075632</v>
      </c>
      <c r="Y115" s="137" t="s">
        <v>95</v>
      </c>
      <c r="Z115" s="146" t="s">
        <v>303</v>
      </c>
      <c r="AA115" s="146" t="s">
        <v>376</v>
      </c>
    </row>
    <row r="116" spans="1:27" ht="42.75" customHeight="1" thickBot="1" x14ac:dyDescent="0.25">
      <c r="A116" s="48">
        <v>89</v>
      </c>
      <c r="B116" s="44" t="s">
        <v>56</v>
      </c>
      <c r="C116" s="48">
        <v>64.2</v>
      </c>
      <c r="D116" s="75" t="s">
        <v>369</v>
      </c>
      <c r="E116" s="240"/>
      <c r="F116" s="55">
        <v>0</v>
      </c>
      <c r="G116" s="55"/>
      <c r="H116" s="55"/>
      <c r="I116" s="55"/>
      <c r="J116" s="55"/>
      <c r="K116" s="55"/>
      <c r="L116" s="55"/>
      <c r="M116" s="55">
        <v>0</v>
      </c>
      <c r="N116" s="55"/>
      <c r="O116" s="57">
        <f t="shared" si="74"/>
        <v>0</v>
      </c>
      <c r="P116" s="57">
        <f t="shared" si="75"/>
        <v>0</v>
      </c>
      <c r="Q116" s="57">
        <f t="shared" si="76"/>
        <v>0</v>
      </c>
      <c r="R116" s="57">
        <f t="shared" si="77"/>
        <v>0</v>
      </c>
      <c r="S116" s="57">
        <f t="shared" si="78"/>
        <v>0</v>
      </c>
      <c r="T116" s="57">
        <f t="shared" si="79"/>
        <v>0</v>
      </c>
      <c r="U116" s="57">
        <f t="shared" si="80"/>
        <v>0</v>
      </c>
      <c r="V116" s="57">
        <f t="shared" si="81"/>
        <v>0</v>
      </c>
      <c r="W116" s="57">
        <f t="shared" si="82"/>
        <v>0</v>
      </c>
      <c r="X116" s="57">
        <f t="shared" si="67"/>
        <v>0</v>
      </c>
      <c r="Y116" s="137" t="s">
        <v>95</v>
      </c>
      <c r="Z116" s="146" t="s">
        <v>296</v>
      </c>
      <c r="AA116" s="146" t="s">
        <v>308</v>
      </c>
    </row>
    <row r="117" spans="1:27" ht="64.5" customHeight="1" thickBot="1" x14ac:dyDescent="0.25">
      <c r="A117" s="334">
        <v>90</v>
      </c>
      <c r="B117" s="44" t="s">
        <v>56</v>
      </c>
      <c r="C117" s="48">
        <v>64.3</v>
      </c>
      <c r="D117" s="75" t="s">
        <v>387</v>
      </c>
      <c r="E117" s="243" t="s">
        <v>363</v>
      </c>
      <c r="F117" s="55">
        <v>7500</v>
      </c>
      <c r="G117" s="55"/>
      <c r="H117" s="55"/>
      <c r="I117" s="55"/>
      <c r="J117" s="55"/>
      <c r="K117" s="55"/>
      <c r="L117" s="55"/>
      <c r="M117" s="55"/>
      <c r="N117" s="55"/>
      <c r="O117" s="57">
        <f t="shared" si="74"/>
        <v>6302.5210084033615</v>
      </c>
      <c r="P117" s="57">
        <f t="shared" si="75"/>
        <v>0</v>
      </c>
      <c r="Q117" s="57">
        <f t="shared" si="76"/>
        <v>0</v>
      </c>
      <c r="R117" s="57">
        <f t="shared" si="77"/>
        <v>0</v>
      </c>
      <c r="S117" s="57">
        <f t="shared" si="78"/>
        <v>0</v>
      </c>
      <c r="T117" s="57">
        <f t="shared" si="79"/>
        <v>0</v>
      </c>
      <c r="U117" s="57">
        <f t="shared" si="80"/>
        <v>0</v>
      </c>
      <c r="V117" s="57">
        <f t="shared" si="81"/>
        <v>0</v>
      </c>
      <c r="W117" s="57">
        <f t="shared" si="82"/>
        <v>0</v>
      </c>
      <c r="X117" s="57">
        <f t="shared" si="67"/>
        <v>6302.5210084033615</v>
      </c>
      <c r="Y117" s="137" t="s">
        <v>95</v>
      </c>
      <c r="Z117" s="146" t="s">
        <v>307</v>
      </c>
      <c r="AA117" s="146" t="s">
        <v>347</v>
      </c>
    </row>
    <row r="118" spans="1:27" ht="171" customHeight="1" thickBot="1" x14ac:dyDescent="0.25">
      <c r="A118" s="48">
        <v>91</v>
      </c>
      <c r="B118" s="44" t="s">
        <v>56</v>
      </c>
      <c r="C118" s="48">
        <v>64.400000000000006</v>
      </c>
      <c r="D118" s="154" t="s">
        <v>397</v>
      </c>
      <c r="E118" s="197" t="s">
        <v>390</v>
      </c>
      <c r="F118" s="55">
        <v>7500</v>
      </c>
      <c r="G118" s="55"/>
      <c r="H118" s="55"/>
      <c r="I118" s="55"/>
      <c r="J118" s="55"/>
      <c r="K118" s="55"/>
      <c r="L118" s="55"/>
      <c r="M118" s="55"/>
      <c r="N118" s="55"/>
      <c r="O118" s="57">
        <f t="shared" si="74"/>
        <v>6302.5210084033615</v>
      </c>
      <c r="P118" s="57">
        <f t="shared" si="75"/>
        <v>0</v>
      </c>
      <c r="Q118" s="57">
        <f t="shared" si="76"/>
        <v>0</v>
      </c>
      <c r="R118" s="57">
        <f t="shared" si="77"/>
        <v>0</v>
      </c>
      <c r="S118" s="57">
        <f t="shared" si="78"/>
        <v>0</v>
      </c>
      <c r="T118" s="57">
        <f t="shared" si="79"/>
        <v>0</v>
      </c>
      <c r="U118" s="57">
        <f t="shared" si="80"/>
        <v>0</v>
      </c>
      <c r="V118" s="57">
        <f t="shared" si="81"/>
        <v>0</v>
      </c>
      <c r="W118" s="57">
        <f t="shared" si="82"/>
        <v>0</v>
      </c>
      <c r="X118" s="57">
        <f t="shared" si="67"/>
        <v>6302.5210084033615</v>
      </c>
      <c r="Y118" s="137" t="s">
        <v>95</v>
      </c>
      <c r="Z118" s="146" t="s">
        <v>347</v>
      </c>
      <c r="AA118" s="146" t="s">
        <v>392</v>
      </c>
    </row>
    <row r="119" spans="1:27" ht="28.5" customHeight="1" thickBot="1" x14ac:dyDescent="0.25">
      <c r="A119" s="48">
        <v>92</v>
      </c>
      <c r="B119" s="44"/>
      <c r="C119" s="48"/>
      <c r="D119" s="100" t="s">
        <v>265</v>
      </c>
      <c r="E119" s="133"/>
      <c r="F119" s="55">
        <f>SUM(F106:F118)</f>
        <v>103000</v>
      </c>
      <c r="G119" s="55"/>
      <c r="H119" s="55"/>
      <c r="I119" s="55"/>
      <c r="J119" s="55"/>
      <c r="K119" s="55"/>
      <c r="L119" s="55"/>
      <c r="M119" s="55"/>
      <c r="N119" s="55"/>
      <c r="O119" s="57">
        <f>SUM(O106:O115)</f>
        <v>73949.579831932773</v>
      </c>
      <c r="P119" s="57">
        <f t="shared" ref="P119:V119" si="83">SUM(P106:P114)</f>
        <v>0</v>
      </c>
      <c r="Q119" s="57">
        <f t="shared" si="83"/>
        <v>29411.764705882353</v>
      </c>
      <c r="R119" s="57">
        <f t="shared" si="83"/>
        <v>9243.6974789915967</v>
      </c>
      <c r="S119" s="57">
        <f t="shared" si="83"/>
        <v>33613.445378151264</v>
      </c>
      <c r="T119" s="57">
        <f t="shared" si="83"/>
        <v>0</v>
      </c>
      <c r="U119" s="57">
        <f t="shared" si="83"/>
        <v>0</v>
      </c>
      <c r="V119" s="57">
        <f t="shared" si="83"/>
        <v>0</v>
      </c>
      <c r="W119" s="57">
        <f t="shared" ref="W119" si="84">SUM(W106:W114)</f>
        <v>0</v>
      </c>
      <c r="X119" s="57">
        <f t="shared" si="67"/>
        <v>146218.48739495798</v>
      </c>
      <c r="Y119" s="142"/>
      <c r="Z119" s="140"/>
      <c r="AA119" s="136"/>
    </row>
    <row r="120" spans="1:27" ht="28.5" customHeight="1" thickBot="1" x14ac:dyDescent="0.25">
      <c r="A120" s="334">
        <v>93</v>
      </c>
      <c r="B120" s="44"/>
      <c r="C120" s="48"/>
      <c r="D120" s="75" t="s">
        <v>266</v>
      </c>
      <c r="E120" s="133"/>
      <c r="F120" s="55"/>
      <c r="G120" s="55"/>
      <c r="H120" s="55"/>
      <c r="I120" s="55"/>
      <c r="J120" s="55"/>
      <c r="K120" s="55"/>
      <c r="L120" s="55"/>
      <c r="M120" s="55"/>
      <c r="N120" s="55"/>
      <c r="O120" s="57">
        <f>O27+O29+O31+O34+O38+O42+O47+O53+O78+O81+O83+O90+O92+O94+O97+O100+O101+O102+O103+O119</f>
        <v>1885478.9915966387</v>
      </c>
      <c r="P120" s="57">
        <f t="shared" ref="P120:V120" si="85">P27+P29+P31+P34+P38+P42+P47+P53+P78+P81+P83+P90+P92+P94+P97+P100+P101+P102+P103+P119</f>
        <v>444537.8151260505</v>
      </c>
      <c r="Q120" s="57">
        <f t="shared" si="85"/>
        <v>2868236.836018811</v>
      </c>
      <c r="R120" s="57">
        <f t="shared" si="85"/>
        <v>62296.918767507021</v>
      </c>
      <c r="S120" s="57">
        <f t="shared" si="85"/>
        <v>189915.96638655465</v>
      </c>
      <c r="T120" s="57">
        <f t="shared" si="85"/>
        <v>0</v>
      </c>
      <c r="U120" s="57">
        <f t="shared" si="85"/>
        <v>76470.588235294126</v>
      </c>
      <c r="V120" s="57">
        <f t="shared" si="85"/>
        <v>0</v>
      </c>
      <c r="W120" s="57">
        <f t="shared" ref="W120" si="86">W27+W29+W31+W34+W38+W42+W47+W53+W78+W81+W83+W90+W92+W94+W97+W100+W101+W102+W103+W119</f>
        <v>301827.15287950041</v>
      </c>
      <c r="X120" s="57">
        <f t="shared" si="67"/>
        <v>5828764.2690103576</v>
      </c>
      <c r="Y120" s="142"/>
      <c r="Z120" s="140"/>
      <c r="AA120" s="136"/>
    </row>
    <row r="121" spans="1:27" ht="25.5" customHeight="1" thickBot="1" x14ac:dyDescent="0.25">
      <c r="A121" s="48">
        <v>94</v>
      </c>
      <c r="B121" s="44"/>
      <c r="C121" s="48"/>
      <c r="D121" s="75" t="s">
        <v>267</v>
      </c>
      <c r="E121" s="133"/>
      <c r="F121" s="55"/>
      <c r="G121" s="153"/>
      <c r="H121" s="153"/>
      <c r="I121" s="153"/>
      <c r="J121" s="153"/>
      <c r="K121" s="153"/>
      <c r="L121" s="153"/>
      <c r="M121" s="179"/>
      <c r="N121" s="179"/>
      <c r="O121" s="245"/>
      <c r="P121" s="111"/>
      <c r="Q121" s="245"/>
      <c r="R121" s="111"/>
      <c r="S121" s="245"/>
      <c r="T121" s="111"/>
      <c r="U121" s="245"/>
      <c r="V121" s="111"/>
      <c r="W121" s="111"/>
      <c r="X121" s="57">
        <f t="shared" si="67"/>
        <v>0</v>
      </c>
      <c r="Y121" s="142"/>
      <c r="Z121" s="140"/>
      <c r="AA121" s="136"/>
    </row>
    <row r="122" spans="1:27" ht="98.25" customHeight="1" thickBot="1" x14ac:dyDescent="0.25">
      <c r="A122" s="48">
        <v>95</v>
      </c>
      <c r="B122" s="48" t="s">
        <v>67</v>
      </c>
      <c r="C122" s="48">
        <v>65</v>
      </c>
      <c r="D122" s="75" t="s">
        <v>270</v>
      </c>
      <c r="E122" s="239"/>
      <c r="F122" s="55">
        <v>0</v>
      </c>
      <c r="G122" s="153"/>
      <c r="H122" s="153"/>
      <c r="I122" s="153"/>
      <c r="J122" s="153"/>
      <c r="K122" s="153"/>
      <c r="L122" s="153"/>
      <c r="M122" s="153"/>
      <c r="N122" s="153"/>
      <c r="O122" s="57">
        <f t="shared" ref="O122:W122" si="87">F122/1.19</f>
        <v>0</v>
      </c>
      <c r="P122" s="57">
        <f t="shared" si="87"/>
        <v>0</v>
      </c>
      <c r="Q122" s="57">
        <f t="shared" si="87"/>
        <v>0</v>
      </c>
      <c r="R122" s="57">
        <f t="shared" si="87"/>
        <v>0</v>
      </c>
      <c r="S122" s="57">
        <f t="shared" si="87"/>
        <v>0</v>
      </c>
      <c r="T122" s="57">
        <f t="shared" si="87"/>
        <v>0</v>
      </c>
      <c r="U122" s="57">
        <f t="shared" si="87"/>
        <v>0</v>
      </c>
      <c r="V122" s="57">
        <f t="shared" si="87"/>
        <v>0</v>
      </c>
      <c r="W122" s="57">
        <f t="shared" si="87"/>
        <v>0</v>
      </c>
      <c r="X122" s="57">
        <f t="shared" si="67"/>
        <v>0</v>
      </c>
      <c r="Y122" s="137" t="s">
        <v>268</v>
      </c>
      <c r="Z122" s="146" t="s">
        <v>296</v>
      </c>
      <c r="AA122" s="146" t="s">
        <v>349</v>
      </c>
    </row>
    <row r="123" spans="1:27" ht="98.25" customHeight="1" thickBot="1" x14ac:dyDescent="0.25">
      <c r="A123" s="334">
        <v>96</v>
      </c>
      <c r="B123" s="48" t="s">
        <v>67</v>
      </c>
      <c r="C123" s="48">
        <v>66</v>
      </c>
      <c r="D123" s="75" t="s">
        <v>322</v>
      </c>
      <c r="E123" s="239"/>
      <c r="F123" s="55">
        <v>0</v>
      </c>
      <c r="G123" s="153"/>
      <c r="H123" s="153"/>
      <c r="I123" s="153"/>
      <c r="J123" s="153"/>
      <c r="K123" s="153"/>
      <c r="L123" s="153"/>
      <c r="M123" s="153"/>
      <c r="N123" s="153"/>
      <c r="O123" s="57">
        <f t="shared" ref="O123:O134" si="88">F123/1.19</f>
        <v>0</v>
      </c>
      <c r="P123" s="57">
        <f t="shared" ref="P123:P134" si="89">G123/1.19</f>
        <v>0</v>
      </c>
      <c r="Q123" s="57">
        <f t="shared" ref="Q123:Q134" si="90">H123/1.19</f>
        <v>0</v>
      </c>
      <c r="R123" s="57">
        <f t="shared" ref="R123:R134" si="91">I123/1.19</f>
        <v>0</v>
      </c>
      <c r="S123" s="57">
        <f t="shared" ref="S123:S134" si="92">J123/1.19</f>
        <v>0</v>
      </c>
      <c r="T123" s="57">
        <f t="shared" ref="T123:T134" si="93">K123/1.19</f>
        <v>0</v>
      </c>
      <c r="U123" s="57">
        <f t="shared" ref="U123:U134" si="94">L123/1.19</f>
        <v>0</v>
      </c>
      <c r="V123" s="57">
        <f t="shared" ref="V123:V128" si="95">M123/1.19</f>
        <v>0</v>
      </c>
      <c r="W123" s="57">
        <f t="shared" ref="W123:W128" si="96">N123/1.19</f>
        <v>0</v>
      </c>
      <c r="X123" s="57">
        <f t="shared" si="67"/>
        <v>0</v>
      </c>
      <c r="Y123" s="137" t="s">
        <v>268</v>
      </c>
      <c r="Z123" s="213" t="s">
        <v>304</v>
      </c>
      <c r="AA123" s="146" t="s">
        <v>304</v>
      </c>
    </row>
    <row r="124" spans="1:27" ht="69" customHeight="1" thickBot="1" x14ac:dyDescent="0.25">
      <c r="A124" s="48">
        <v>97</v>
      </c>
      <c r="B124" s="48" t="s">
        <v>67</v>
      </c>
      <c r="C124" s="48">
        <v>67</v>
      </c>
      <c r="D124" s="258" t="s">
        <v>271</v>
      </c>
      <c r="E124" s="259" t="s">
        <v>269</v>
      </c>
      <c r="F124" s="257">
        <v>0</v>
      </c>
      <c r="G124" s="55"/>
      <c r="H124" s="55"/>
      <c r="I124" s="55"/>
      <c r="J124" s="55"/>
      <c r="K124" s="55"/>
      <c r="L124" s="55"/>
      <c r="M124" s="55"/>
      <c r="N124" s="55"/>
      <c r="O124" s="57">
        <f t="shared" si="88"/>
        <v>0</v>
      </c>
      <c r="P124" s="57">
        <f t="shared" si="89"/>
        <v>0</v>
      </c>
      <c r="Q124" s="57">
        <f t="shared" si="90"/>
        <v>0</v>
      </c>
      <c r="R124" s="57">
        <f t="shared" si="91"/>
        <v>0</v>
      </c>
      <c r="S124" s="57">
        <f t="shared" si="92"/>
        <v>0</v>
      </c>
      <c r="T124" s="57">
        <f t="shared" si="93"/>
        <v>0</v>
      </c>
      <c r="U124" s="57">
        <f t="shared" si="94"/>
        <v>0</v>
      </c>
      <c r="V124" s="57">
        <f t="shared" si="95"/>
        <v>0</v>
      </c>
      <c r="W124" s="57">
        <f t="shared" si="96"/>
        <v>0</v>
      </c>
      <c r="X124" s="57">
        <f t="shared" si="67"/>
        <v>0</v>
      </c>
      <c r="Y124" s="137" t="s">
        <v>268</v>
      </c>
      <c r="Z124" s="213" t="s">
        <v>296</v>
      </c>
      <c r="AA124" s="147" t="s">
        <v>308</v>
      </c>
    </row>
    <row r="125" spans="1:27" ht="68.25" customHeight="1" thickBot="1" x14ac:dyDescent="0.25">
      <c r="A125" s="48">
        <v>98</v>
      </c>
      <c r="B125" s="48" t="s">
        <v>67</v>
      </c>
      <c r="C125" s="48">
        <v>68</v>
      </c>
      <c r="D125" s="258" t="s">
        <v>272</v>
      </c>
      <c r="E125" s="260" t="s">
        <v>273</v>
      </c>
      <c r="F125" s="257">
        <v>0</v>
      </c>
      <c r="G125" s="55"/>
      <c r="H125" s="55"/>
      <c r="I125" s="55"/>
      <c r="J125" s="55"/>
      <c r="K125" s="55"/>
      <c r="L125" s="55"/>
      <c r="M125" s="55"/>
      <c r="N125" s="55"/>
      <c r="O125" s="57">
        <f t="shared" si="88"/>
        <v>0</v>
      </c>
      <c r="P125" s="57">
        <f t="shared" si="89"/>
        <v>0</v>
      </c>
      <c r="Q125" s="57">
        <f t="shared" si="90"/>
        <v>0</v>
      </c>
      <c r="R125" s="57">
        <f t="shared" si="91"/>
        <v>0</v>
      </c>
      <c r="S125" s="57">
        <f t="shared" si="92"/>
        <v>0</v>
      </c>
      <c r="T125" s="57">
        <f t="shared" si="93"/>
        <v>0</v>
      </c>
      <c r="U125" s="57">
        <f t="shared" si="94"/>
        <v>0</v>
      </c>
      <c r="V125" s="57">
        <f t="shared" si="95"/>
        <v>0</v>
      </c>
      <c r="W125" s="57">
        <f t="shared" si="96"/>
        <v>0</v>
      </c>
      <c r="X125" s="57">
        <f t="shared" si="67"/>
        <v>0</v>
      </c>
      <c r="Y125" s="137" t="s">
        <v>95</v>
      </c>
      <c r="Z125" s="146" t="s">
        <v>296</v>
      </c>
      <c r="AA125" s="146" t="s">
        <v>308</v>
      </c>
    </row>
    <row r="126" spans="1:27" ht="82.5" customHeight="1" thickBot="1" x14ac:dyDescent="0.25">
      <c r="A126" s="334">
        <v>99</v>
      </c>
      <c r="B126" s="48" t="s">
        <v>67</v>
      </c>
      <c r="C126" s="48">
        <v>69</v>
      </c>
      <c r="D126" s="258" t="s">
        <v>325</v>
      </c>
      <c r="E126" s="261" t="s">
        <v>70</v>
      </c>
      <c r="F126" s="257">
        <v>59000</v>
      </c>
      <c r="G126" s="55"/>
      <c r="H126" s="55"/>
      <c r="I126" s="55"/>
      <c r="J126" s="180"/>
      <c r="K126" s="55"/>
      <c r="L126" s="55"/>
      <c r="M126" s="55"/>
      <c r="N126" s="55"/>
      <c r="O126" s="57">
        <f t="shared" si="88"/>
        <v>49579.831932773108</v>
      </c>
      <c r="P126" s="57">
        <f t="shared" si="89"/>
        <v>0</v>
      </c>
      <c r="Q126" s="57">
        <f t="shared" si="90"/>
        <v>0</v>
      </c>
      <c r="R126" s="57">
        <f t="shared" si="91"/>
        <v>0</v>
      </c>
      <c r="S126" s="57">
        <f t="shared" si="92"/>
        <v>0</v>
      </c>
      <c r="T126" s="57">
        <f t="shared" si="93"/>
        <v>0</v>
      </c>
      <c r="U126" s="57">
        <f t="shared" si="94"/>
        <v>0</v>
      </c>
      <c r="V126" s="57">
        <f t="shared" si="95"/>
        <v>0</v>
      </c>
      <c r="W126" s="57">
        <f t="shared" si="96"/>
        <v>0</v>
      </c>
      <c r="X126" s="57">
        <f t="shared" si="67"/>
        <v>49579.831932773108</v>
      </c>
      <c r="Y126" s="137" t="s">
        <v>95</v>
      </c>
      <c r="Z126" s="146" t="s">
        <v>348</v>
      </c>
      <c r="AA126" s="146" t="s">
        <v>296</v>
      </c>
    </row>
    <row r="127" spans="1:27" ht="68.25" customHeight="1" thickBot="1" x14ac:dyDescent="0.25">
      <c r="A127" s="48">
        <v>100</v>
      </c>
      <c r="B127" s="48" t="s">
        <v>67</v>
      </c>
      <c r="C127" s="48">
        <v>70</v>
      </c>
      <c r="D127" s="258" t="s">
        <v>294</v>
      </c>
      <c r="E127" s="326" t="s">
        <v>350</v>
      </c>
      <c r="F127" s="262">
        <v>30000</v>
      </c>
      <c r="G127" s="55"/>
      <c r="H127" s="55"/>
      <c r="I127" s="68"/>
      <c r="J127" s="181"/>
      <c r="K127" s="78"/>
      <c r="L127" s="55"/>
      <c r="M127" s="55"/>
      <c r="N127" s="55"/>
      <c r="O127" s="57">
        <f t="shared" si="88"/>
        <v>25210.084033613446</v>
      </c>
      <c r="P127" s="57">
        <f t="shared" si="89"/>
        <v>0</v>
      </c>
      <c r="Q127" s="57">
        <f t="shared" si="90"/>
        <v>0</v>
      </c>
      <c r="R127" s="57">
        <f t="shared" si="91"/>
        <v>0</v>
      </c>
      <c r="S127" s="57">
        <f t="shared" si="92"/>
        <v>0</v>
      </c>
      <c r="T127" s="57">
        <f t="shared" si="93"/>
        <v>0</v>
      </c>
      <c r="U127" s="57">
        <f t="shared" si="94"/>
        <v>0</v>
      </c>
      <c r="V127" s="57">
        <f t="shared" si="95"/>
        <v>0</v>
      </c>
      <c r="W127" s="57">
        <f t="shared" si="96"/>
        <v>0</v>
      </c>
      <c r="X127" s="57">
        <f t="shared" si="67"/>
        <v>25210.084033613446</v>
      </c>
      <c r="Y127" s="137" t="s">
        <v>95</v>
      </c>
      <c r="Z127" s="146" t="s">
        <v>308</v>
      </c>
      <c r="AA127" s="146" t="s">
        <v>299</v>
      </c>
    </row>
    <row r="128" spans="1:27" ht="71.25" customHeight="1" thickBot="1" x14ac:dyDescent="0.25">
      <c r="A128" s="48">
        <v>101</v>
      </c>
      <c r="B128" s="48" t="s">
        <v>67</v>
      </c>
      <c r="C128" s="48">
        <v>71</v>
      </c>
      <c r="D128" s="258" t="s">
        <v>326</v>
      </c>
      <c r="E128" s="265" t="s">
        <v>375</v>
      </c>
      <c r="F128" s="257">
        <v>50000</v>
      </c>
      <c r="G128" s="55"/>
      <c r="H128" s="55"/>
      <c r="I128" s="55"/>
      <c r="J128" s="90"/>
      <c r="K128" s="55"/>
      <c r="L128" s="55"/>
      <c r="M128" s="55"/>
      <c r="N128" s="55"/>
      <c r="O128" s="57">
        <f t="shared" si="88"/>
        <v>42016.806722689078</v>
      </c>
      <c r="P128" s="57">
        <f t="shared" si="89"/>
        <v>0</v>
      </c>
      <c r="Q128" s="57">
        <f t="shared" si="90"/>
        <v>0</v>
      </c>
      <c r="R128" s="57">
        <f t="shared" si="91"/>
        <v>0</v>
      </c>
      <c r="S128" s="57">
        <f t="shared" si="92"/>
        <v>0</v>
      </c>
      <c r="T128" s="57">
        <f t="shared" si="93"/>
        <v>0</v>
      </c>
      <c r="U128" s="57">
        <f t="shared" si="94"/>
        <v>0</v>
      </c>
      <c r="V128" s="57">
        <f t="shared" si="95"/>
        <v>0</v>
      </c>
      <c r="W128" s="57">
        <f t="shared" si="96"/>
        <v>0</v>
      </c>
      <c r="X128" s="57">
        <f t="shared" si="67"/>
        <v>42016.806722689078</v>
      </c>
      <c r="Y128" s="137" t="s">
        <v>95</v>
      </c>
      <c r="Z128" s="146" t="s">
        <v>308</v>
      </c>
      <c r="AA128" s="146" t="s">
        <v>299</v>
      </c>
    </row>
    <row r="129" spans="1:259" ht="84.75" customHeight="1" thickBot="1" x14ac:dyDescent="0.25">
      <c r="A129" s="334">
        <v>102</v>
      </c>
      <c r="B129" s="48" t="s">
        <v>67</v>
      </c>
      <c r="C129" s="48">
        <v>72</v>
      </c>
      <c r="D129" s="255" t="s">
        <v>327</v>
      </c>
      <c r="E129" s="266" t="s">
        <v>342</v>
      </c>
      <c r="F129" s="257">
        <v>0</v>
      </c>
      <c r="G129" s="55"/>
      <c r="H129" s="55"/>
      <c r="I129" s="55"/>
      <c r="J129" s="211"/>
      <c r="K129" s="55"/>
      <c r="L129" s="55"/>
      <c r="M129" s="55"/>
      <c r="N129" s="55"/>
      <c r="O129" s="57">
        <f t="shared" si="88"/>
        <v>0</v>
      </c>
      <c r="P129" s="57">
        <f t="shared" si="89"/>
        <v>0</v>
      </c>
      <c r="Q129" s="57">
        <f t="shared" si="90"/>
        <v>0</v>
      </c>
      <c r="R129" s="57">
        <f t="shared" si="91"/>
        <v>0</v>
      </c>
      <c r="S129" s="57">
        <f t="shared" si="92"/>
        <v>0</v>
      </c>
      <c r="T129" s="57">
        <f t="shared" si="93"/>
        <v>0</v>
      </c>
      <c r="U129" s="57">
        <f t="shared" si="94"/>
        <v>0</v>
      </c>
      <c r="V129" s="57">
        <f t="shared" ref="V129:W134" si="97">M129/1.19</f>
        <v>0</v>
      </c>
      <c r="W129" s="57">
        <f t="shared" si="97"/>
        <v>0</v>
      </c>
      <c r="X129" s="57">
        <f t="shared" si="67"/>
        <v>0</v>
      </c>
      <c r="Y129" s="137" t="s">
        <v>95</v>
      </c>
      <c r="Z129" s="146" t="s">
        <v>347</v>
      </c>
      <c r="AA129" s="146" t="s">
        <v>392</v>
      </c>
    </row>
    <row r="130" spans="1:259" ht="94.5" customHeight="1" thickBot="1" x14ac:dyDescent="0.25">
      <c r="A130" s="48">
        <v>103</v>
      </c>
      <c r="B130" s="48" t="s">
        <v>67</v>
      </c>
      <c r="C130" s="48">
        <v>73</v>
      </c>
      <c r="D130" s="255" t="s">
        <v>329</v>
      </c>
      <c r="E130" s="327"/>
      <c r="F130" s="257">
        <v>173000</v>
      </c>
      <c r="G130" s="55"/>
      <c r="H130" s="55"/>
      <c r="I130" s="55"/>
      <c r="J130" s="211"/>
      <c r="K130" s="55"/>
      <c r="L130" s="55"/>
      <c r="M130" s="55"/>
      <c r="N130" s="55"/>
      <c r="O130" s="57">
        <f t="shared" si="88"/>
        <v>145378.15126050421</v>
      </c>
      <c r="P130" s="57">
        <f t="shared" si="89"/>
        <v>0</v>
      </c>
      <c r="Q130" s="57">
        <f t="shared" si="90"/>
        <v>0</v>
      </c>
      <c r="R130" s="57">
        <f t="shared" si="91"/>
        <v>0</v>
      </c>
      <c r="S130" s="57">
        <f t="shared" si="92"/>
        <v>0</v>
      </c>
      <c r="T130" s="57">
        <f t="shared" si="93"/>
        <v>0</v>
      </c>
      <c r="U130" s="57">
        <f t="shared" si="94"/>
        <v>0</v>
      </c>
      <c r="V130" s="57">
        <f t="shared" si="97"/>
        <v>0</v>
      </c>
      <c r="W130" s="57">
        <f t="shared" si="97"/>
        <v>0</v>
      </c>
      <c r="X130" s="57">
        <f t="shared" si="67"/>
        <v>145378.15126050421</v>
      </c>
      <c r="Y130" s="137" t="s">
        <v>95</v>
      </c>
      <c r="Z130" s="370" t="s">
        <v>351</v>
      </c>
      <c r="AA130" s="371"/>
    </row>
    <row r="131" spans="1:259" ht="99" customHeight="1" thickBot="1" x14ac:dyDescent="0.25">
      <c r="A131" s="48">
        <v>104</v>
      </c>
      <c r="B131" s="48" t="s">
        <v>67</v>
      </c>
      <c r="C131" s="48">
        <v>74</v>
      </c>
      <c r="D131" s="255" t="s">
        <v>330</v>
      </c>
      <c r="E131" s="327"/>
      <c r="F131" s="257">
        <v>120000</v>
      </c>
      <c r="G131" s="55"/>
      <c r="H131" s="55"/>
      <c r="I131" s="55"/>
      <c r="J131" s="211"/>
      <c r="K131" s="55"/>
      <c r="L131" s="55"/>
      <c r="M131" s="55"/>
      <c r="N131" s="55"/>
      <c r="O131" s="57">
        <f t="shared" si="88"/>
        <v>100840.33613445378</v>
      </c>
      <c r="P131" s="57">
        <f t="shared" si="89"/>
        <v>0</v>
      </c>
      <c r="Q131" s="57">
        <f t="shared" si="90"/>
        <v>0</v>
      </c>
      <c r="R131" s="57">
        <f t="shared" si="91"/>
        <v>0</v>
      </c>
      <c r="S131" s="57">
        <f t="shared" si="92"/>
        <v>0</v>
      </c>
      <c r="T131" s="57">
        <f t="shared" si="93"/>
        <v>0</v>
      </c>
      <c r="U131" s="57">
        <f t="shared" si="94"/>
        <v>0</v>
      </c>
      <c r="V131" s="57">
        <f t="shared" si="97"/>
        <v>0</v>
      </c>
      <c r="W131" s="57">
        <f t="shared" si="97"/>
        <v>0</v>
      </c>
      <c r="X131" s="57">
        <f t="shared" si="67"/>
        <v>100840.33613445378</v>
      </c>
      <c r="Y131" s="137" t="s">
        <v>95</v>
      </c>
      <c r="Z131" s="370" t="s">
        <v>351</v>
      </c>
      <c r="AA131" s="371"/>
    </row>
    <row r="132" spans="1:259" ht="48.75" customHeight="1" thickBot="1" x14ac:dyDescent="0.25">
      <c r="A132" s="334">
        <v>105</v>
      </c>
      <c r="B132" s="48" t="s">
        <v>67</v>
      </c>
      <c r="C132" s="48">
        <v>74.099999999999994</v>
      </c>
      <c r="D132" s="322" t="s">
        <v>374</v>
      </c>
      <c r="E132" s="148" t="s">
        <v>70</v>
      </c>
      <c r="F132" s="257">
        <v>320000</v>
      </c>
      <c r="G132" s="55"/>
      <c r="H132" s="55"/>
      <c r="I132" s="55"/>
      <c r="J132" s="246"/>
      <c r="K132" s="55"/>
      <c r="L132" s="55"/>
      <c r="M132" s="55"/>
      <c r="N132" s="55"/>
      <c r="O132" s="57">
        <f t="shared" si="88"/>
        <v>268907.56302521011</v>
      </c>
      <c r="P132" s="57">
        <f t="shared" si="89"/>
        <v>0</v>
      </c>
      <c r="Q132" s="57">
        <f t="shared" si="90"/>
        <v>0</v>
      </c>
      <c r="R132" s="57">
        <f t="shared" si="91"/>
        <v>0</v>
      </c>
      <c r="S132" s="57">
        <f t="shared" si="92"/>
        <v>0</v>
      </c>
      <c r="T132" s="57">
        <f t="shared" si="93"/>
        <v>0</v>
      </c>
      <c r="U132" s="57">
        <f t="shared" si="94"/>
        <v>0</v>
      </c>
      <c r="V132" s="57">
        <f t="shared" si="97"/>
        <v>0</v>
      </c>
      <c r="W132" s="57">
        <f t="shared" si="97"/>
        <v>0</v>
      </c>
      <c r="X132" s="57">
        <f t="shared" si="67"/>
        <v>268907.56302521011</v>
      </c>
      <c r="Y132" s="137" t="s">
        <v>95</v>
      </c>
      <c r="Z132" s="146" t="s">
        <v>348</v>
      </c>
      <c r="AA132" s="146" t="s">
        <v>297</v>
      </c>
    </row>
    <row r="133" spans="1:259" ht="60.75" customHeight="1" thickBot="1" x14ac:dyDescent="0.25">
      <c r="A133" s="48">
        <v>106</v>
      </c>
      <c r="B133" s="48" t="s">
        <v>67</v>
      </c>
      <c r="C133" s="48">
        <v>74.2</v>
      </c>
      <c r="D133" s="321" t="s">
        <v>389</v>
      </c>
      <c r="E133" s="148" t="s">
        <v>70</v>
      </c>
      <c r="F133" s="257">
        <v>21000</v>
      </c>
      <c r="G133" s="55"/>
      <c r="H133" s="55"/>
      <c r="I133" s="55"/>
      <c r="J133" s="312"/>
      <c r="K133" s="55"/>
      <c r="L133" s="55"/>
      <c r="M133" s="55"/>
      <c r="N133" s="55"/>
      <c r="O133" s="57">
        <f t="shared" si="88"/>
        <v>17647.058823529413</v>
      </c>
      <c r="P133" s="57">
        <f t="shared" si="89"/>
        <v>0</v>
      </c>
      <c r="Q133" s="57">
        <f t="shared" si="90"/>
        <v>0</v>
      </c>
      <c r="R133" s="57">
        <f t="shared" si="91"/>
        <v>0</v>
      </c>
      <c r="S133" s="57">
        <f t="shared" si="92"/>
        <v>0</v>
      </c>
      <c r="T133" s="57">
        <f t="shared" si="93"/>
        <v>0</v>
      </c>
      <c r="U133" s="57">
        <f t="shared" si="94"/>
        <v>0</v>
      </c>
      <c r="V133" s="57">
        <f t="shared" si="97"/>
        <v>0</v>
      </c>
      <c r="W133" s="57">
        <f t="shared" si="97"/>
        <v>0</v>
      </c>
      <c r="X133" s="57">
        <f t="shared" si="67"/>
        <v>17647.058823529413</v>
      </c>
      <c r="Y133" s="137" t="s">
        <v>95</v>
      </c>
      <c r="Z133" s="146" t="s">
        <v>307</v>
      </c>
      <c r="AA133" s="146" t="s">
        <v>307</v>
      </c>
    </row>
    <row r="134" spans="1:259" ht="60.75" customHeight="1" thickBot="1" x14ac:dyDescent="0.25">
      <c r="A134" s="48">
        <v>107</v>
      </c>
      <c r="B134" s="48" t="s">
        <v>67</v>
      </c>
      <c r="C134" s="48">
        <v>74.3</v>
      </c>
      <c r="D134" s="321" t="s">
        <v>403</v>
      </c>
      <c r="E134" s="197" t="s">
        <v>402</v>
      </c>
      <c r="F134" s="257">
        <v>154700</v>
      </c>
      <c r="G134" s="55"/>
      <c r="H134" s="55"/>
      <c r="I134" s="55"/>
      <c r="J134" s="333"/>
      <c r="K134" s="55"/>
      <c r="L134" s="55"/>
      <c r="M134" s="55"/>
      <c r="N134" s="55"/>
      <c r="O134" s="57">
        <f t="shared" si="88"/>
        <v>130000</v>
      </c>
      <c r="P134" s="57">
        <f t="shared" si="89"/>
        <v>0</v>
      </c>
      <c r="Q134" s="57">
        <f t="shared" si="90"/>
        <v>0</v>
      </c>
      <c r="R134" s="57">
        <f t="shared" si="91"/>
        <v>0</v>
      </c>
      <c r="S134" s="57">
        <f t="shared" si="92"/>
        <v>0</v>
      </c>
      <c r="T134" s="57">
        <f t="shared" si="93"/>
        <v>0</v>
      </c>
      <c r="U134" s="57">
        <f t="shared" si="94"/>
        <v>0</v>
      </c>
      <c r="V134" s="57">
        <f t="shared" si="97"/>
        <v>0</v>
      </c>
      <c r="W134" s="57">
        <f t="shared" si="97"/>
        <v>0</v>
      </c>
      <c r="X134" s="57">
        <f t="shared" si="67"/>
        <v>130000</v>
      </c>
      <c r="Y134" s="137" t="s">
        <v>95</v>
      </c>
      <c r="Z134" s="146" t="s">
        <v>347</v>
      </c>
      <c r="AA134" s="146" t="s">
        <v>347</v>
      </c>
    </row>
    <row r="135" spans="1:259" ht="28.5" customHeight="1" thickBot="1" x14ac:dyDescent="0.25">
      <c r="A135" s="334">
        <v>108</v>
      </c>
      <c r="B135" s="48"/>
      <c r="C135" s="48"/>
      <c r="D135" s="255" t="s">
        <v>274</v>
      </c>
      <c r="E135" s="263"/>
      <c r="F135" s="257">
        <f>SUM(F122:F134)</f>
        <v>927700</v>
      </c>
      <c r="G135" s="55"/>
      <c r="H135" s="55"/>
      <c r="I135" s="55"/>
      <c r="J135" s="55"/>
      <c r="K135" s="55"/>
      <c r="L135" s="55"/>
      <c r="M135" s="55"/>
      <c r="N135" s="55"/>
      <c r="O135" s="57">
        <f>SUM(O122:O134)</f>
        <v>779579.83193277312</v>
      </c>
      <c r="P135" s="57">
        <f t="shared" ref="P135:V135" si="98">SUM(P122:P131)</f>
        <v>0</v>
      </c>
      <c r="Q135" s="57">
        <f t="shared" si="98"/>
        <v>0</v>
      </c>
      <c r="R135" s="57">
        <f t="shared" si="98"/>
        <v>0</v>
      </c>
      <c r="S135" s="57">
        <f t="shared" si="98"/>
        <v>0</v>
      </c>
      <c r="T135" s="57">
        <f t="shared" si="98"/>
        <v>0</v>
      </c>
      <c r="U135" s="57">
        <f t="shared" si="98"/>
        <v>0</v>
      </c>
      <c r="V135" s="57">
        <f t="shared" si="98"/>
        <v>0</v>
      </c>
      <c r="W135" s="57">
        <f t="shared" ref="W135" si="99">SUM(W122:W131)</f>
        <v>0</v>
      </c>
      <c r="X135" s="57">
        <f t="shared" si="67"/>
        <v>779579.83193277312</v>
      </c>
      <c r="Y135" s="142"/>
      <c r="Z135" s="143"/>
      <c r="AA135" s="145"/>
      <c r="AD135" s="16"/>
    </row>
    <row r="136" spans="1:259" ht="47.25" customHeight="1" thickBot="1" x14ac:dyDescent="0.25">
      <c r="A136" s="48">
        <v>109</v>
      </c>
      <c r="B136" s="48" t="s">
        <v>275</v>
      </c>
      <c r="C136" s="48">
        <v>75</v>
      </c>
      <c r="D136" s="255" t="s">
        <v>332</v>
      </c>
      <c r="E136" s="264" t="s">
        <v>341</v>
      </c>
      <c r="F136" s="257">
        <v>10000</v>
      </c>
      <c r="G136" s="55"/>
      <c r="H136" s="55"/>
      <c r="I136" s="55"/>
      <c r="J136" s="55"/>
      <c r="K136" s="55"/>
      <c r="L136" s="55"/>
      <c r="M136" s="55"/>
      <c r="N136" s="55"/>
      <c r="O136" s="57">
        <f t="shared" ref="O136:O145" si="100">F136/1.19</f>
        <v>8403.361344537816</v>
      </c>
      <c r="P136" s="57">
        <f t="shared" ref="P136:P145" si="101">G136/1.19</f>
        <v>0</v>
      </c>
      <c r="Q136" s="57">
        <f t="shared" ref="Q136:Q145" si="102">H136/1.19</f>
        <v>0</v>
      </c>
      <c r="R136" s="57">
        <f t="shared" ref="R136:R145" si="103">I136/1.19</f>
        <v>0</v>
      </c>
      <c r="S136" s="57">
        <f t="shared" ref="S136:S145" si="104">J136/1.19</f>
        <v>0</v>
      </c>
      <c r="T136" s="57">
        <f t="shared" ref="T136:T145" si="105">K136/1.19</f>
        <v>0</v>
      </c>
      <c r="U136" s="57">
        <f t="shared" ref="U136:U145" si="106">L136/1.19</f>
        <v>0</v>
      </c>
      <c r="V136" s="57">
        <f t="shared" ref="V136:V145" si="107">M136/1.19</f>
        <v>0</v>
      </c>
      <c r="W136" s="57">
        <f t="shared" ref="W136:W145" si="108">N136/1.19</f>
        <v>0</v>
      </c>
      <c r="X136" s="57">
        <f t="shared" si="67"/>
        <v>8403.361344537816</v>
      </c>
      <c r="Y136" s="137" t="s">
        <v>95</v>
      </c>
      <c r="Z136" s="146" t="s">
        <v>296</v>
      </c>
      <c r="AA136" s="146" t="s">
        <v>308</v>
      </c>
      <c r="AD136" s="16"/>
    </row>
    <row r="137" spans="1:259" ht="47.25" customHeight="1" thickBot="1" x14ac:dyDescent="0.25">
      <c r="A137" s="48">
        <v>110</v>
      </c>
      <c r="B137" s="48" t="s">
        <v>275</v>
      </c>
      <c r="C137" s="48">
        <v>76</v>
      </c>
      <c r="D137" s="75" t="s">
        <v>333</v>
      </c>
      <c r="E137" s="218" t="s">
        <v>341</v>
      </c>
      <c r="F137" s="55">
        <v>15000</v>
      </c>
      <c r="G137" s="55"/>
      <c r="H137" s="55"/>
      <c r="I137" s="55"/>
      <c r="J137" s="55"/>
      <c r="K137" s="55"/>
      <c r="L137" s="55"/>
      <c r="M137" s="55"/>
      <c r="N137" s="55"/>
      <c r="O137" s="57">
        <f t="shared" si="100"/>
        <v>12605.042016806723</v>
      </c>
      <c r="P137" s="57">
        <f t="shared" si="101"/>
        <v>0</v>
      </c>
      <c r="Q137" s="57">
        <f t="shared" si="102"/>
        <v>0</v>
      </c>
      <c r="R137" s="57">
        <f t="shared" si="103"/>
        <v>0</v>
      </c>
      <c r="S137" s="57">
        <f t="shared" si="104"/>
        <v>0</v>
      </c>
      <c r="T137" s="57">
        <f t="shared" si="105"/>
        <v>0</v>
      </c>
      <c r="U137" s="57">
        <f t="shared" si="106"/>
        <v>0</v>
      </c>
      <c r="V137" s="57">
        <f t="shared" si="107"/>
        <v>0</v>
      </c>
      <c r="W137" s="57">
        <f t="shared" si="108"/>
        <v>0</v>
      </c>
      <c r="X137" s="57">
        <f t="shared" si="67"/>
        <v>12605.042016806723</v>
      </c>
      <c r="Y137" s="137" t="s">
        <v>95</v>
      </c>
      <c r="Z137" s="146" t="s">
        <v>347</v>
      </c>
      <c r="AA137" s="146" t="s">
        <v>392</v>
      </c>
      <c r="AD137" s="16"/>
    </row>
    <row r="138" spans="1:259" ht="47.25" customHeight="1" thickBot="1" x14ac:dyDescent="0.25">
      <c r="A138" s="334">
        <v>111</v>
      </c>
      <c r="B138" s="48" t="s">
        <v>275</v>
      </c>
      <c r="C138" s="48">
        <v>77</v>
      </c>
      <c r="D138" s="75" t="s">
        <v>334</v>
      </c>
      <c r="E138" s="217" t="s">
        <v>341</v>
      </c>
      <c r="F138" s="55">
        <v>15000</v>
      </c>
      <c r="G138" s="55"/>
      <c r="H138" s="55"/>
      <c r="I138" s="55"/>
      <c r="J138" s="55"/>
      <c r="K138" s="55"/>
      <c r="L138" s="55"/>
      <c r="M138" s="55"/>
      <c r="N138" s="55"/>
      <c r="O138" s="57">
        <f t="shared" si="100"/>
        <v>12605.042016806723</v>
      </c>
      <c r="P138" s="57">
        <f t="shared" si="101"/>
        <v>0</v>
      </c>
      <c r="Q138" s="57">
        <f t="shared" si="102"/>
        <v>0</v>
      </c>
      <c r="R138" s="57">
        <f t="shared" si="103"/>
        <v>0</v>
      </c>
      <c r="S138" s="57">
        <f t="shared" si="104"/>
        <v>0</v>
      </c>
      <c r="T138" s="57">
        <f t="shared" si="105"/>
        <v>0</v>
      </c>
      <c r="U138" s="57">
        <f t="shared" si="106"/>
        <v>0</v>
      </c>
      <c r="V138" s="57">
        <f t="shared" si="107"/>
        <v>0</v>
      </c>
      <c r="W138" s="57">
        <f t="shared" si="108"/>
        <v>0</v>
      </c>
      <c r="X138" s="57">
        <f t="shared" si="67"/>
        <v>12605.042016806723</v>
      </c>
      <c r="Y138" s="137" t="s">
        <v>95</v>
      </c>
      <c r="Z138" s="146" t="s">
        <v>347</v>
      </c>
      <c r="AA138" s="146" t="s">
        <v>392</v>
      </c>
      <c r="AD138" s="16"/>
    </row>
    <row r="139" spans="1:259" ht="47.25" customHeight="1" thickBot="1" x14ac:dyDescent="0.25">
      <c r="A139" s="48">
        <v>112</v>
      </c>
      <c r="B139" s="48" t="s">
        <v>275</v>
      </c>
      <c r="C139" s="48">
        <v>78</v>
      </c>
      <c r="D139" s="75" t="s">
        <v>335</v>
      </c>
      <c r="E139" s="218" t="s">
        <v>341</v>
      </c>
      <c r="F139" s="55">
        <v>25000</v>
      </c>
      <c r="G139" s="55"/>
      <c r="H139" s="55"/>
      <c r="I139" s="55"/>
      <c r="J139" s="55"/>
      <c r="K139" s="55"/>
      <c r="L139" s="55"/>
      <c r="M139" s="55"/>
      <c r="N139" s="55"/>
      <c r="O139" s="57">
        <f t="shared" si="100"/>
        <v>21008.403361344539</v>
      </c>
      <c r="P139" s="57">
        <f t="shared" si="101"/>
        <v>0</v>
      </c>
      <c r="Q139" s="57">
        <f t="shared" si="102"/>
        <v>0</v>
      </c>
      <c r="R139" s="57">
        <f t="shared" si="103"/>
        <v>0</v>
      </c>
      <c r="S139" s="57">
        <f t="shared" si="104"/>
        <v>0</v>
      </c>
      <c r="T139" s="57">
        <f t="shared" si="105"/>
        <v>0</v>
      </c>
      <c r="U139" s="57">
        <f t="shared" si="106"/>
        <v>0</v>
      </c>
      <c r="V139" s="57">
        <f t="shared" si="107"/>
        <v>0</v>
      </c>
      <c r="W139" s="57">
        <f t="shared" si="108"/>
        <v>0</v>
      </c>
      <c r="X139" s="57">
        <f t="shared" si="67"/>
        <v>21008.403361344539</v>
      </c>
      <c r="Y139" s="137" t="s">
        <v>95</v>
      </c>
      <c r="Z139" s="146" t="s">
        <v>347</v>
      </c>
      <c r="AA139" s="146" t="s">
        <v>392</v>
      </c>
      <c r="AD139" s="16"/>
    </row>
    <row r="140" spans="1:259" ht="47.25" customHeight="1" thickBot="1" x14ac:dyDescent="0.25">
      <c r="A140" s="48">
        <v>113</v>
      </c>
      <c r="B140" s="48" t="s">
        <v>275</v>
      </c>
      <c r="C140" s="48">
        <v>79</v>
      </c>
      <c r="D140" s="75" t="s">
        <v>336</v>
      </c>
      <c r="E140" s="217" t="s">
        <v>341</v>
      </c>
      <c r="F140" s="55">
        <v>35000</v>
      </c>
      <c r="G140" s="55"/>
      <c r="H140" s="55"/>
      <c r="I140" s="55"/>
      <c r="J140" s="55"/>
      <c r="K140" s="55"/>
      <c r="L140" s="55"/>
      <c r="M140" s="55"/>
      <c r="N140" s="55"/>
      <c r="O140" s="57">
        <f t="shared" si="100"/>
        <v>29411.764705882353</v>
      </c>
      <c r="P140" s="57">
        <f t="shared" si="101"/>
        <v>0</v>
      </c>
      <c r="Q140" s="57">
        <f t="shared" si="102"/>
        <v>0</v>
      </c>
      <c r="R140" s="57">
        <f t="shared" si="103"/>
        <v>0</v>
      </c>
      <c r="S140" s="57">
        <f t="shared" si="104"/>
        <v>0</v>
      </c>
      <c r="T140" s="57">
        <f t="shared" si="105"/>
        <v>0</v>
      </c>
      <c r="U140" s="57">
        <f t="shared" si="106"/>
        <v>0</v>
      </c>
      <c r="V140" s="57">
        <f t="shared" si="107"/>
        <v>0</v>
      </c>
      <c r="W140" s="57">
        <f t="shared" si="108"/>
        <v>0</v>
      </c>
      <c r="X140" s="57">
        <f t="shared" si="67"/>
        <v>29411.764705882353</v>
      </c>
      <c r="Y140" s="137" t="s">
        <v>95</v>
      </c>
      <c r="Z140" s="146" t="s">
        <v>347</v>
      </c>
      <c r="AA140" s="146" t="s">
        <v>392</v>
      </c>
      <c r="AD140" s="16"/>
    </row>
    <row r="141" spans="1:259" ht="47.25" customHeight="1" thickBot="1" x14ac:dyDescent="0.25">
      <c r="A141" s="334">
        <v>114</v>
      </c>
      <c r="B141" s="48" t="s">
        <v>275</v>
      </c>
      <c r="C141" s="48">
        <v>80</v>
      </c>
      <c r="D141" s="75" t="s">
        <v>339</v>
      </c>
      <c r="E141" s="218" t="s">
        <v>342</v>
      </c>
      <c r="F141" s="55">
        <v>0</v>
      </c>
      <c r="G141" s="55"/>
      <c r="H141" s="55"/>
      <c r="I141" s="55"/>
      <c r="J141" s="55"/>
      <c r="K141" s="55"/>
      <c r="L141" s="55"/>
      <c r="M141" s="55"/>
      <c r="N141" s="55"/>
      <c r="O141" s="57">
        <f t="shared" si="100"/>
        <v>0</v>
      </c>
      <c r="P141" s="57">
        <f t="shared" si="101"/>
        <v>0</v>
      </c>
      <c r="Q141" s="57">
        <f t="shared" si="102"/>
        <v>0</v>
      </c>
      <c r="R141" s="57">
        <f t="shared" si="103"/>
        <v>0</v>
      </c>
      <c r="S141" s="57">
        <f t="shared" si="104"/>
        <v>0</v>
      </c>
      <c r="T141" s="57">
        <f t="shared" si="105"/>
        <v>0</v>
      </c>
      <c r="U141" s="57">
        <f t="shared" si="106"/>
        <v>0</v>
      </c>
      <c r="V141" s="57">
        <f t="shared" si="107"/>
        <v>0</v>
      </c>
      <c r="W141" s="57">
        <f t="shared" si="108"/>
        <v>0</v>
      </c>
      <c r="X141" s="57">
        <f t="shared" si="67"/>
        <v>0</v>
      </c>
      <c r="Y141" s="137" t="s">
        <v>95</v>
      </c>
      <c r="Z141" s="146" t="s">
        <v>296</v>
      </c>
      <c r="AA141" s="146" t="s">
        <v>308</v>
      </c>
      <c r="AD141" s="16"/>
    </row>
    <row r="142" spans="1:259" ht="47.25" customHeight="1" thickBot="1" x14ac:dyDescent="0.25">
      <c r="A142" s="48">
        <v>115</v>
      </c>
      <c r="B142" s="48" t="s">
        <v>275</v>
      </c>
      <c r="C142" s="48">
        <v>81</v>
      </c>
      <c r="D142" s="75" t="s">
        <v>337</v>
      </c>
      <c r="E142" s="217" t="s">
        <v>343</v>
      </c>
      <c r="F142" s="55">
        <v>0</v>
      </c>
      <c r="G142" s="55"/>
      <c r="H142" s="55"/>
      <c r="I142" s="55"/>
      <c r="J142" s="55"/>
      <c r="K142" s="55"/>
      <c r="L142" s="55"/>
      <c r="M142" s="55"/>
      <c r="N142" s="55"/>
      <c r="O142" s="57">
        <f t="shared" si="100"/>
        <v>0</v>
      </c>
      <c r="P142" s="57">
        <f t="shared" si="101"/>
        <v>0</v>
      </c>
      <c r="Q142" s="57">
        <f t="shared" si="102"/>
        <v>0</v>
      </c>
      <c r="R142" s="57">
        <f t="shared" si="103"/>
        <v>0</v>
      </c>
      <c r="S142" s="57">
        <f t="shared" si="104"/>
        <v>0</v>
      </c>
      <c r="T142" s="57">
        <f t="shared" si="105"/>
        <v>0</v>
      </c>
      <c r="U142" s="57">
        <f t="shared" si="106"/>
        <v>0</v>
      </c>
      <c r="V142" s="57">
        <f t="shared" si="107"/>
        <v>0</v>
      </c>
      <c r="W142" s="57">
        <f t="shared" si="108"/>
        <v>0</v>
      </c>
      <c r="X142" s="57">
        <f t="shared" si="67"/>
        <v>0</v>
      </c>
      <c r="Y142" s="137" t="s">
        <v>95</v>
      </c>
      <c r="Z142" s="146" t="s">
        <v>296</v>
      </c>
      <c r="AA142" s="146" t="s">
        <v>308</v>
      </c>
      <c r="AD142" s="16"/>
    </row>
    <row r="143" spans="1:259" ht="87.75" customHeight="1" thickBot="1" x14ac:dyDescent="0.25">
      <c r="A143" s="48">
        <v>116</v>
      </c>
      <c r="B143" s="48" t="s">
        <v>275</v>
      </c>
      <c r="C143" s="48">
        <v>82</v>
      </c>
      <c r="D143" s="75" t="s">
        <v>293</v>
      </c>
      <c r="E143" s="218" t="s">
        <v>344</v>
      </c>
      <c r="F143" s="55">
        <v>0</v>
      </c>
      <c r="G143" s="55"/>
      <c r="H143" s="55"/>
      <c r="I143" s="55"/>
      <c r="J143" s="55"/>
      <c r="K143" s="55"/>
      <c r="L143" s="55"/>
      <c r="M143" s="55"/>
      <c r="N143" s="55"/>
      <c r="O143" s="57">
        <f t="shared" si="100"/>
        <v>0</v>
      </c>
      <c r="P143" s="57">
        <f t="shared" si="101"/>
        <v>0</v>
      </c>
      <c r="Q143" s="57">
        <f t="shared" si="102"/>
        <v>0</v>
      </c>
      <c r="R143" s="57">
        <f t="shared" si="103"/>
        <v>0</v>
      </c>
      <c r="S143" s="57">
        <f t="shared" si="104"/>
        <v>0</v>
      </c>
      <c r="T143" s="57">
        <f t="shared" si="105"/>
        <v>0</v>
      </c>
      <c r="U143" s="57">
        <f t="shared" si="106"/>
        <v>0</v>
      </c>
      <c r="V143" s="57">
        <f t="shared" si="107"/>
        <v>0</v>
      </c>
      <c r="W143" s="57">
        <f t="shared" si="108"/>
        <v>0</v>
      </c>
      <c r="X143" s="57">
        <f t="shared" si="67"/>
        <v>0</v>
      </c>
      <c r="Y143" s="137" t="s">
        <v>95</v>
      </c>
      <c r="Z143" s="146" t="s">
        <v>296</v>
      </c>
      <c r="AA143" s="146" t="s">
        <v>308</v>
      </c>
      <c r="AD143" s="16"/>
    </row>
    <row r="144" spans="1:259" ht="69.75" customHeight="1" thickBot="1" x14ac:dyDescent="0.25">
      <c r="A144" s="334">
        <v>117</v>
      </c>
      <c r="B144" s="48" t="s">
        <v>275</v>
      </c>
      <c r="C144" s="48">
        <v>83</v>
      </c>
      <c r="D144" s="75" t="s">
        <v>276</v>
      </c>
      <c r="E144" s="328" t="s">
        <v>277</v>
      </c>
      <c r="F144" s="55">
        <v>160000</v>
      </c>
      <c r="G144" s="55"/>
      <c r="H144" s="55"/>
      <c r="I144" s="55"/>
      <c r="J144" s="55"/>
      <c r="K144" s="55"/>
      <c r="L144" s="55"/>
      <c r="M144" s="55"/>
      <c r="N144" s="55"/>
      <c r="O144" s="57">
        <f t="shared" si="100"/>
        <v>134453.78151260506</v>
      </c>
      <c r="P144" s="57">
        <f t="shared" si="101"/>
        <v>0</v>
      </c>
      <c r="Q144" s="57">
        <f t="shared" si="102"/>
        <v>0</v>
      </c>
      <c r="R144" s="57">
        <f t="shared" si="103"/>
        <v>0</v>
      </c>
      <c r="S144" s="57">
        <f t="shared" si="104"/>
        <v>0</v>
      </c>
      <c r="T144" s="57">
        <f t="shared" si="105"/>
        <v>0</v>
      </c>
      <c r="U144" s="57">
        <f t="shared" si="106"/>
        <v>0</v>
      </c>
      <c r="V144" s="57">
        <f t="shared" si="107"/>
        <v>0</v>
      </c>
      <c r="W144" s="57">
        <f t="shared" si="108"/>
        <v>0</v>
      </c>
      <c r="X144" s="57">
        <f t="shared" si="67"/>
        <v>134453.78151260506</v>
      </c>
      <c r="Y144" s="137" t="s">
        <v>95</v>
      </c>
      <c r="Z144" s="146" t="s">
        <v>348</v>
      </c>
      <c r="AA144" s="146" t="s">
        <v>297</v>
      </c>
      <c r="AD144" s="16"/>
      <c r="AH144"/>
      <c r="AI144"/>
      <c r="AJ144"/>
      <c r="AK144"/>
      <c r="AL144"/>
      <c r="AM144"/>
      <c r="AN144"/>
      <c r="AO144"/>
      <c r="AP144"/>
      <c r="AQ144"/>
      <c r="AR144"/>
      <c r="AS144"/>
      <c r="AT144"/>
      <c r="AU144"/>
      <c r="AV144"/>
      <c r="AW144"/>
      <c r="AX144"/>
      <c r="AY144"/>
      <c r="AZ144"/>
      <c r="BA144"/>
      <c r="BB144"/>
      <c r="BC144"/>
      <c r="BD144"/>
      <c r="BE144"/>
      <c r="BF144"/>
      <c r="BG144"/>
      <c r="BH144"/>
      <c r="BI144"/>
      <c r="BJ144"/>
      <c r="BK144"/>
      <c r="BL144"/>
      <c r="BM144"/>
      <c r="BN144"/>
      <c r="BO144"/>
      <c r="BP144"/>
      <c r="BQ144"/>
      <c r="BR144"/>
      <c r="BS144"/>
      <c r="BT144"/>
      <c r="BU144"/>
      <c r="BV144"/>
      <c r="BW144"/>
      <c r="BX144"/>
      <c r="BY144"/>
      <c r="BZ144"/>
      <c r="CA144"/>
      <c r="CB144"/>
      <c r="CC144"/>
      <c r="CD144"/>
      <c r="CE144"/>
      <c r="CF144"/>
      <c r="CG144"/>
      <c r="CH144"/>
      <c r="CI144"/>
      <c r="CJ144"/>
      <c r="CK144"/>
      <c r="CL144"/>
      <c r="CM144"/>
      <c r="CN144"/>
      <c r="CO144"/>
      <c r="CP144"/>
      <c r="CQ144"/>
      <c r="CR144"/>
      <c r="CS144"/>
      <c r="CT144"/>
      <c r="CU144"/>
      <c r="CV144"/>
      <c r="CW144"/>
      <c r="CX144"/>
      <c r="CY144"/>
      <c r="CZ144"/>
      <c r="DA144"/>
      <c r="DB144"/>
      <c r="DC144"/>
      <c r="DD144"/>
      <c r="DE144"/>
      <c r="DF144"/>
      <c r="DG144"/>
      <c r="DH144"/>
      <c r="DI144"/>
      <c r="DJ144"/>
      <c r="DK144"/>
      <c r="DL144"/>
      <c r="DM144"/>
      <c r="DN144"/>
      <c r="DO144"/>
      <c r="DP144"/>
      <c r="DQ144"/>
      <c r="DR144"/>
      <c r="DS144"/>
      <c r="DT144"/>
      <c r="DU144"/>
      <c r="DV144"/>
      <c r="DW144"/>
      <c r="DX144"/>
      <c r="DY144"/>
      <c r="DZ144"/>
      <c r="EA144"/>
      <c r="EB144"/>
      <c r="EC144"/>
      <c r="ED144"/>
      <c r="EE144"/>
      <c r="EF144"/>
      <c r="EG144"/>
      <c r="EH144"/>
      <c r="EI144"/>
      <c r="EJ144"/>
      <c r="EK144"/>
      <c r="EL144"/>
      <c r="EM144"/>
      <c r="EN144"/>
      <c r="EO144"/>
      <c r="EP144"/>
      <c r="EQ144"/>
      <c r="ER144"/>
      <c r="ES144"/>
      <c r="ET144"/>
      <c r="EU144"/>
      <c r="EV144"/>
      <c r="EW144"/>
      <c r="EX144"/>
      <c r="EY144"/>
      <c r="EZ144"/>
      <c r="FA144"/>
      <c r="FB144"/>
      <c r="FC144"/>
      <c r="FD144"/>
      <c r="FE144"/>
      <c r="FF144"/>
      <c r="FG144"/>
      <c r="FH144"/>
      <c r="FI144"/>
      <c r="FJ144"/>
      <c r="FK144"/>
      <c r="FL144"/>
      <c r="FM144"/>
      <c r="FN144"/>
      <c r="FO144"/>
      <c r="FP144"/>
      <c r="FQ144"/>
      <c r="FR144"/>
      <c r="FS144"/>
      <c r="FT144"/>
      <c r="FU144"/>
      <c r="FV144"/>
      <c r="FW144"/>
      <c r="FX144"/>
      <c r="FY144"/>
      <c r="FZ144"/>
      <c r="GA144"/>
      <c r="GB144"/>
      <c r="GC144"/>
      <c r="GD144"/>
      <c r="GE144"/>
      <c r="GF144"/>
      <c r="GG144"/>
      <c r="GH144"/>
      <c r="GI144"/>
      <c r="GJ144"/>
      <c r="GK144"/>
      <c r="GL144"/>
      <c r="GM144"/>
      <c r="GN144"/>
      <c r="GO144"/>
      <c r="GP144"/>
      <c r="GQ144"/>
      <c r="GR144"/>
      <c r="GS144"/>
      <c r="GT144"/>
      <c r="GU144"/>
      <c r="GV144"/>
      <c r="GW144"/>
      <c r="GX144"/>
      <c r="GY144"/>
      <c r="GZ144"/>
      <c r="HA144"/>
      <c r="HB144"/>
      <c r="HC144"/>
      <c r="HD144"/>
      <c r="HE144"/>
      <c r="HF144"/>
      <c r="HG144"/>
      <c r="HH144"/>
      <c r="HI144"/>
      <c r="HJ144"/>
      <c r="HK144"/>
      <c r="HL144"/>
      <c r="HM144"/>
      <c r="HN144"/>
      <c r="HO144"/>
      <c r="HP144"/>
      <c r="HQ144"/>
      <c r="HR144"/>
      <c r="HS144"/>
      <c r="HT144"/>
      <c r="HU144"/>
      <c r="HV144"/>
      <c r="HW144"/>
      <c r="HX144"/>
      <c r="HY144"/>
      <c r="HZ144"/>
      <c r="IA144"/>
      <c r="IB144"/>
      <c r="IC144"/>
      <c r="ID144"/>
      <c r="IE144"/>
      <c r="IF144"/>
      <c r="IG144"/>
      <c r="IH144"/>
      <c r="II144"/>
      <c r="IJ144"/>
      <c r="IK144"/>
      <c r="IL144"/>
      <c r="IM144"/>
      <c r="IN144"/>
      <c r="IO144"/>
      <c r="IP144"/>
      <c r="IQ144"/>
      <c r="IR144"/>
      <c r="IS144"/>
      <c r="IT144"/>
      <c r="IU144"/>
      <c r="IV144"/>
      <c r="IW144"/>
      <c r="IX144"/>
      <c r="IY144"/>
    </row>
    <row r="145" spans="1:259" ht="69.75" customHeight="1" thickBot="1" x14ac:dyDescent="0.25">
      <c r="A145" s="48">
        <v>118</v>
      </c>
      <c r="B145" s="48" t="s">
        <v>275</v>
      </c>
      <c r="C145" s="48">
        <v>83.1</v>
      </c>
      <c r="D145" s="75" t="s">
        <v>331</v>
      </c>
      <c r="E145" s="323" t="s">
        <v>278</v>
      </c>
      <c r="F145" s="55">
        <v>0</v>
      </c>
      <c r="G145" s="55"/>
      <c r="H145" s="55"/>
      <c r="I145" s="55"/>
      <c r="J145" s="55"/>
      <c r="K145" s="55"/>
      <c r="L145" s="55"/>
      <c r="M145" s="55"/>
      <c r="N145" s="55">
        <v>125000</v>
      </c>
      <c r="O145" s="57">
        <f t="shared" si="100"/>
        <v>0</v>
      </c>
      <c r="P145" s="57">
        <f t="shared" si="101"/>
        <v>0</v>
      </c>
      <c r="Q145" s="57">
        <f t="shared" si="102"/>
        <v>0</v>
      </c>
      <c r="R145" s="57">
        <f t="shared" si="103"/>
        <v>0</v>
      </c>
      <c r="S145" s="57">
        <f t="shared" si="104"/>
        <v>0</v>
      </c>
      <c r="T145" s="57">
        <f t="shared" si="105"/>
        <v>0</v>
      </c>
      <c r="U145" s="57">
        <f t="shared" si="106"/>
        <v>0</v>
      </c>
      <c r="V145" s="57">
        <f t="shared" si="107"/>
        <v>0</v>
      </c>
      <c r="W145" s="57">
        <f t="shared" si="108"/>
        <v>105042.01680672269</v>
      </c>
      <c r="X145" s="57">
        <f t="shared" si="67"/>
        <v>105042.01680672269</v>
      </c>
      <c r="Y145" s="137" t="s">
        <v>95</v>
      </c>
      <c r="Z145" s="146" t="s">
        <v>348</v>
      </c>
      <c r="AA145" s="146" t="s">
        <v>297</v>
      </c>
      <c r="AD145" s="16"/>
      <c r="AH145"/>
      <c r="AI145"/>
      <c r="AJ145"/>
      <c r="AK145"/>
      <c r="AL145"/>
      <c r="AM145"/>
      <c r="AN145"/>
      <c r="AO145"/>
      <c r="AP145"/>
      <c r="AQ145"/>
      <c r="AR145"/>
      <c r="AS145"/>
      <c r="AT145"/>
      <c r="AU145"/>
      <c r="AV145"/>
      <c r="AW145"/>
      <c r="AX145"/>
      <c r="AY145"/>
      <c r="AZ145"/>
      <c r="BA145"/>
      <c r="BB145"/>
      <c r="BC145"/>
      <c r="BD145"/>
      <c r="BE145"/>
      <c r="BF145"/>
      <c r="BG145"/>
      <c r="BH145"/>
      <c r="BI145"/>
      <c r="BJ145"/>
      <c r="BK145"/>
      <c r="BL145"/>
      <c r="BM145"/>
      <c r="BN145"/>
      <c r="BO145"/>
      <c r="BP145"/>
      <c r="BQ145"/>
      <c r="BR145"/>
      <c r="BS145"/>
      <c r="BT145"/>
      <c r="BU145"/>
      <c r="BV145"/>
      <c r="BW145"/>
      <c r="BX145"/>
      <c r="BY145"/>
      <c r="BZ145"/>
      <c r="CA145"/>
      <c r="CB145"/>
      <c r="CC145"/>
      <c r="CD145"/>
      <c r="CE145"/>
      <c r="CF145"/>
      <c r="CG145"/>
      <c r="CH145"/>
      <c r="CI145"/>
      <c r="CJ145"/>
      <c r="CK145"/>
      <c r="CL145"/>
      <c r="CM145"/>
      <c r="CN145"/>
      <c r="CO145"/>
      <c r="CP145"/>
      <c r="CQ145"/>
      <c r="CR145"/>
      <c r="CS145"/>
      <c r="CT145"/>
      <c r="CU145"/>
      <c r="CV145"/>
      <c r="CW145"/>
      <c r="CX145"/>
      <c r="CY145"/>
      <c r="CZ145"/>
      <c r="DA145"/>
      <c r="DB145"/>
      <c r="DC145"/>
      <c r="DD145"/>
      <c r="DE145"/>
      <c r="DF145"/>
      <c r="DG145"/>
      <c r="DH145"/>
      <c r="DI145"/>
      <c r="DJ145"/>
      <c r="DK145"/>
      <c r="DL145"/>
      <c r="DM145"/>
      <c r="DN145"/>
      <c r="DO145"/>
      <c r="DP145"/>
      <c r="DQ145"/>
      <c r="DR145"/>
      <c r="DS145"/>
      <c r="DT145"/>
      <c r="DU145"/>
      <c r="DV145"/>
      <c r="DW145"/>
      <c r="DX145"/>
      <c r="DY145"/>
      <c r="DZ145"/>
      <c r="EA145"/>
      <c r="EB145"/>
      <c r="EC145"/>
      <c r="ED145"/>
      <c r="EE145"/>
      <c r="EF145"/>
      <c r="EG145"/>
      <c r="EH145"/>
      <c r="EI145"/>
      <c r="EJ145"/>
      <c r="EK145"/>
      <c r="EL145"/>
      <c r="EM145"/>
      <c r="EN145"/>
      <c r="EO145"/>
      <c r="EP145"/>
      <c r="EQ145"/>
      <c r="ER145"/>
      <c r="ES145"/>
      <c r="ET145"/>
      <c r="EU145"/>
      <c r="EV145"/>
      <c r="EW145"/>
      <c r="EX145"/>
      <c r="EY145"/>
      <c r="EZ145"/>
      <c r="FA145"/>
      <c r="FB145"/>
      <c r="FC145"/>
      <c r="FD145"/>
      <c r="FE145"/>
      <c r="FF145"/>
      <c r="FG145"/>
      <c r="FH145"/>
      <c r="FI145"/>
      <c r="FJ145"/>
      <c r="FK145"/>
      <c r="FL145"/>
      <c r="FM145"/>
      <c r="FN145"/>
      <c r="FO145"/>
      <c r="FP145"/>
      <c r="FQ145"/>
      <c r="FR145"/>
      <c r="FS145"/>
      <c r="FT145"/>
      <c r="FU145"/>
      <c r="FV145"/>
      <c r="FW145"/>
      <c r="FX145"/>
      <c r="FY145"/>
      <c r="FZ145"/>
      <c r="GA145"/>
      <c r="GB145"/>
      <c r="GC145"/>
      <c r="GD145"/>
      <c r="GE145"/>
      <c r="GF145"/>
      <c r="GG145"/>
      <c r="GH145"/>
      <c r="GI145"/>
      <c r="GJ145"/>
      <c r="GK145"/>
      <c r="GL145"/>
      <c r="GM145"/>
      <c r="GN145"/>
      <c r="GO145"/>
      <c r="GP145"/>
      <c r="GQ145"/>
      <c r="GR145"/>
      <c r="GS145"/>
      <c r="GT145"/>
      <c r="GU145"/>
      <c r="GV145"/>
      <c r="GW145"/>
      <c r="GX145"/>
      <c r="GY145"/>
      <c r="GZ145"/>
      <c r="HA145"/>
      <c r="HB145"/>
      <c r="HC145"/>
      <c r="HD145"/>
      <c r="HE145"/>
      <c r="HF145"/>
      <c r="HG145"/>
      <c r="HH145"/>
      <c r="HI145"/>
      <c r="HJ145"/>
      <c r="HK145"/>
      <c r="HL145"/>
      <c r="HM145"/>
      <c r="HN145"/>
      <c r="HO145"/>
      <c r="HP145"/>
      <c r="HQ145"/>
      <c r="HR145"/>
      <c r="HS145"/>
      <c r="HT145"/>
      <c r="HU145"/>
      <c r="HV145"/>
      <c r="HW145"/>
      <c r="HX145"/>
      <c r="HY145"/>
      <c r="HZ145"/>
      <c r="IA145"/>
      <c r="IB145"/>
      <c r="IC145"/>
      <c r="ID145"/>
      <c r="IE145"/>
      <c r="IF145"/>
      <c r="IG145"/>
      <c r="IH145"/>
      <c r="II145"/>
      <c r="IJ145"/>
      <c r="IK145"/>
      <c r="IL145"/>
      <c r="IM145"/>
      <c r="IN145"/>
      <c r="IO145"/>
      <c r="IP145"/>
      <c r="IQ145"/>
      <c r="IR145"/>
      <c r="IS145"/>
      <c r="IT145"/>
      <c r="IU145"/>
      <c r="IV145"/>
      <c r="IW145"/>
      <c r="IX145"/>
      <c r="IY145"/>
    </row>
    <row r="146" spans="1:259" ht="28.5" customHeight="1" thickBot="1" x14ac:dyDescent="0.25">
      <c r="A146" s="48">
        <v>119</v>
      </c>
      <c r="B146" s="48"/>
      <c r="C146" s="48"/>
      <c r="D146" s="75" t="s">
        <v>279</v>
      </c>
      <c r="E146" s="133"/>
      <c r="F146" s="55">
        <f>SUM(F136:F145)</f>
        <v>260000</v>
      </c>
      <c r="G146" s="55"/>
      <c r="H146" s="55"/>
      <c r="I146" s="55"/>
      <c r="J146" s="55"/>
      <c r="K146" s="55"/>
      <c r="L146" s="55"/>
      <c r="M146" s="55"/>
      <c r="N146" s="55">
        <f>SUM(N145)</f>
        <v>125000</v>
      </c>
      <c r="O146" s="57">
        <f t="shared" ref="O146:W146" si="109">SUM(O136:O144)</f>
        <v>218487.39495798323</v>
      </c>
      <c r="P146" s="57">
        <f t="shared" si="109"/>
        <v>0</v>
      </c>
      <c r="Q146" s="57">
        <f t="shared" si="109"/>
        <v>0</v>
      </c>
      <c r="R146" s="57">
        <f t="shared" si="109"/>
        <v>0</v>
      </c>
      <c r="S146" s="57">
        <f t="shared" si="109"/>
        <v>0</v>
      </c>
      <c r="T146" s="57">
        <f t="shared" si="109"/>
        <v>0</v>
      </c>
      <c r="U146" s="57">
        <f t="shared" si="109"/>
        <v>0</v>
      </c>
      <c r="V146" s="57">
        <f t="shared" si="109"/>
        <v>0</v>
      </c>
      <c r="W146" s="57">
        <f t="shared" si="109"/>
        <v>0</v>
      </c>
      <c r="X146" s="57">
        <f t="shared" si="67"/>
        <v>218487.39495798323</v>
      </c>
      <c r="Y146" s="142"/>
      <c r="Z146" s="143"/>
      <c r="AA146" s="145"/>
      <c r="AD146" s="16"/>
      <c r="AH146"/>
      <c r="AI146"/>
      <c r="AJ146"/>
      <c r="AK146"/>
      <c r="AL146"/>
      <c r="AM146"/>
      <c r="AN146"/>
      <c r="AO146"/>
      <c r="AP146"/>
      <c r="AQ146"/>
      <c r="AR146"/>
      <c r="AS146"/>
      <c r="AT146"/>
      <c r="AU146"/>
      <c r="AV146"/>
      <c r="AW146"/>
      <c r="AX146"/>
      <c r="AY146"/>
      <c r="AZ146"/>
      <c r="BA146"/>
      <c r="BB146"/>
      <c r="BC146"/>
      <c r="BD146"/>
      <c r="BE146"/>
      <c r="BF146"/>
      <c r="BG146"/>
      <c r="BH146"/>
      <c r="BI146"/>
      <c r="BJ146"/>
      <c r="BK146"/>
      <c r="BL146"/>
      <c r="BM146"/>
      <c r="BN146"/>
      <c r="BO146"/>
      <c r="BP146"/>
      <c r="BQ146"/>
      <c r="BR146"/>
      <c r="BS146"/>
      <c r="BT146"/>
      <c r="BU146"/>
      <c r="BV146"/>
      <c r="BW146"/>
      <c r="BX146"/>
      <c r="BY146"/>
      <c r="BZ146"/>
      <c r="CA146"/>
      <c r="CB146"/>
      <c r="CC146"/>
      <c r="CD146"/>
      <c r="CE146"/>
      <c r="CF146"/>
      <c r="CG146"/>
      <c r="CH146"/>
      <c r="CI146"/>
      <c r="CJ146"/>
      <c r="CK146"/>
      <c r="CL146"/>
      <c r="CM146"/>
      <c r="CN146"/>
      <c r="CO146"/>
      <c r="CP146"/>
      <c r="CQ146"/>
      <c r="CR146"/>
      <c r="CS146"/>
      <c r="CT146"/>
      <c r="CU146"/>
      <c r="CV146"/>
      <c r="CW146"/>
      <c r="CX146"/>
      <c r="CY146"/>
      <c r="CZ146"/>
      <c r="DA146"/>
      <c r="DB146"/>
      <c r="DC146"/>
      <c r="DD146"/>
      <c r="DE146"/>
      <c r="DF146"/>
      <c r="DG146"/>
      <c r="DH146"/>
      <c r="DI146"/>
      <c r="DJ146"/>
      <c r="DK146"/>
      <c r="DL146"/>
      <c r="DM146"/>
      <c r="DN146"/>
      <c r="DO146"/>
      <c r="DP146"/>
      <c r="DQ146"/>
      <c r="DR146"/>
      <c r="DS146"/>
      <c r="DT146"/>
      <c r="DU146"/>
      <c r="DV146"/>
      <c r="DW146"/>
      <c r="DX146"/>
      <c r="DY146"/>
      <c r="DZ146"/>
      <c r="EA146"/>
      <c r="EB146"/>
      <c r="EC146"/>
      <c r="ED146"/>
      <c r="EE146"/>
      <c r="EF146"/>
      <c r="EG146"/>
      <c r="EH146"/>
      <c r="EI146"/>
      <c r="EJ146"/>
      <c r="EK146"/>
      <c r="EL146"/>
      <c r="EM146"/>
      <c r="EN146"/>
      <c r="EO146"/>
      <c r="EP146"/>
      <c r="EQ146"/>
      <c r="ER146"/>
      <c r="ES146"/>
      <c r="ET146"/>
      <c r="EU146"/>
      <c r="EV146"/>
      <c r="EW146"/>
      <c r="EX146"/>
      <c r="EY146"/>
      <c r="EZ146"/>
      <c r="FA146"/>
      <c r="FB146"/>
      <c r="FC146"/>
      <c r="FD146"/>
      <c r="FE146"/>
      <c r="FF146"/>
      <c r="FG146"/>
      <c r="FH146"/>
      <c r="FI146"/>
      <c r="FJ146"/>
      <c r="FK146"/>
      <c r="FL146"/>
      <c r="FM146"/>
      <c r="FN146"/>
      <c r="FO146"/>
      <c r="FP146"/>
      <c r="FQ146"/>
      <c r="FR146"/>
      <c r="FS146"/>
      <c r="FT146"/>
      <c r="FU146"/>
      <c r="FV146"/>
      <c r="FW146"/>
      <c r="FX146"/>
      <c r="FY146"/>
      <c r="FZ146"/>
      <c r="GA146"/>
      <c r="GB146"/>
      <c r="GC146"/>
      <c r="GD146"/>
      <c r="GE146"/>
      <c r="GF146"/>
      <c r="GG146"/>
      <c r="GH146"/>
      <c r="GI146"/>
      <c r="GJ146"/>
      <c r="GK146"/>
      <c r="GL146"/>
      <c r="GM146"/>
      <c r="GN146"/>
      <c r="GO146"/>
      <c r="GP146"/>
      <c r="GQ146"/>
      <c r="GR146"/>
      <c r="GS146"/>
      <c r="GT146"/>
      <c r="GU146"/>
      <c r="GV146"/>
      <c r="GW146"/>
      <c r="GX146"/>
      <c r="GY146"/>
      <c r="GZ146"/>
      <c r="HA146"/>
      <c r="HB146"/>
      <c r="HC146"/>
      <c r="HD146"/>
      <c r="HE146"/>
      <c r="HF146"/>
      <c r="HG146"/>
      <c r="HH146"/>
      <c r="HI146"/>
      <c r="HJ146"/>
      <c r="HK146"/>
      <c r="HL146"/>
      <c r="HM146"/>
      <c r="HN146"/>
      <c r="HO146"/>
      <c r="HP146"/>
      <c r="HQ146"/>
      <c r="HR146"/>
      <c r="HS146"/>
      <c r="HT146"/>
      <c r="HU146"/>
      <c r="HV146"/>
      <c r="HW146"/>
      <c r="HX146"/>
      <c r="HY146"/>
      <c r="HZ146"/>
      <c r="IA146"/>
      <c r="IB146"/>
      <c r="IC146"/>
      <c r="ID146"/>
      <c r="IE146"/>
      <c r="IF146"/>
      <c r="IG146"/>
      <c r="IH146"/>
      <c r="II146"/>
      <c r="IJ146"/>
      <c r="IK146"/>
      <c r="IL146"/>
      <c r="IM146"/>
      <c r="IN146"/>
      <c r="IO146"/>
      <c r="IP146"/>
      <c r="IQ146"/>
      <c r="IR146"/>
      <c r="IS146"/>
      <c r="IT146"/>
      <c r="IU146"/>
      <c r="IV146"/>
      <c r="IW146"/>
      <c r="IX146"/>
      <c r="IY146"/>
    </row>
    <row r="147" spans="1:259" ht="34.5" customHeight="1" thickBot="1" x14ac:dyDescent="0.25">
      <c r="A147" s="334">
        <v>120</v>
      </c>
      <c r="B147" s="48"/>
      <c r="C147" s="48"/>
      <c r="D147" s="75" t="s">
        <v>280</v>
      </c>
      <c r="E147" s="133"/>
      <c r="F147" s="55"/>
      <c r="G147" s="153"/>
      <c r="H147" s="153"/>
      <c r="I147" s="153"/>
      <c r="J147" s="153"/>
      <c r="K147" s="153"/>
      <c r="L147" s="153"/>
      <c r="M147" s="153"/>
      <c r="N147" s="153"/>
      <c r="O147" s="57"/>
      <c r="P147" s="57"/>
      <c r="Q147" s="57"/>
      <c r="R147" s="57"/>
      <c r="S147" s="57"/>
      <c r="T147" s="57"/>
      <c r="U147" s="57"/>
      <c r="V147" s="57"/>
      <c r="W147" s="57"/>
      <c r="X147" s="57"/>
      <c r="Y147" s="142"/>
      <c r="Z147" s="143"/>
      <c r="AA147" s="145"/>
      <c r="AG147" s="182"/>
      <c r="AH147"/>
      <c r="AI147"/>
      <c r="AJ147"/>
      <c r="AK147"/>
      <c r="AL147"/>
      <c r="AM147"/>
      <c r="AN147"/>
      <c r="AO147"/>
      <c r="AP147"/>
      <c r="AQ147"/>
      <c r="AR147"/>
      <c r="AS147"/>
      <c r="AT147"/>
      <c r="AU147"/>
      <c r="AV147"/>
      <c r="AW147"/>
      <c r="AX147"/>
      <c r="AY147"/>
      <c r="AZ147"/>
      <c r="BA147"/>
      <c r="BB147"/>
      <c r="BC147"/>
      <c r="BD147"/>
      <c r="BE147"/>
      <c r="BF147"/>
      <c r="BG147"/>
      <c r="BH147"/>
      <c r="BI147"/>
      <c r="BJ147"/>
      <c r="BK147"/>
      <c r="BL147"/>
      <c r="BM147"/>
      <c r="BN147"/>
      <c r="BO147"/>
      <c r="BP147"/>
      <c r="BQ147"/>
      <c r="BR147"/>
      <c r="BS147"/>
      <c r="BT147"/>
      <c r="BU147"/>
      <c r="BV147"/>
      <c r="BW147"/>
      <c r="BX147"/>
      <c r="BY147"/>
      <c r="BZ147"/>
      <c r="CA147"/>
      <c r="CB147"/>
      <c r="CC147"/>
      <c r="CD147"/>
      <c r="CE147"/>
      <c r="CF147"/>
      <c r="CG147"/>
      <c r="CH147"/>
      <c r="CI147"/>
      <c r="CJ147"/>
      <c r="CK147"/>
      <c r="CL147"/>
      <c r="CM147"/>
      <c r="CN147"/>
      <c r="CO147"/>
      <c r="CP147"/>
      <c r="CQ147"/>
      <c r="CR147"/>
      <c r="CS147"/>
      <c r="CT147"/>
      <c r="CU147"/>
      <c r="CV147"/>
      <c r="CW147"/>
      <c r="CX147"/>
      <c r="CY147"/>
      <c r="CZ147"/>
      <c r="DA147"/>
      <c r="DB147"/>
      <c r="DC147"/>
      <c r="DD147"/>
      <c r="DE147"/>
      <c r="DF147"/>
      <c r="DG147"/>
      <c r="DH147"/>
      <c r="DI147"/>
      <c r="DJ147"/>
      <c r="DK147"/>
      <c r="DL147"/>
      <c r="DM147"/>
      <c r="DN147"/>
      <c r="DO147"/>
      <c r="DP147"/>
      <c r="DQ147"/>
      <c r="DR147"/>
      <c r="DS147"/>
      <c r="DT147"/>
      <c r="DU147"/>
      <c r="DV147"/>
      <c r="DW147"/>
      <c r="DX147"/>
      <c r="DY147"/>
      <c r="DZ147"/>
      <c r="EA147"/>
      <c r="EB147"/>
      <c r="EC147"/>
      <c r="ED147"/>
      <c r="EE147"/>
      <c r="EF147"/>
      <c r="EG147"/>
      <c r="EH147"/>
      <c r="EI147"/>
      <c r="EJ147"/>
      <c r="EK147"/>
      <c r="EL147"/>
      <c r="EM147"/>
      <c r="EN147"/>
      <c r="EO147"/>
      <c r="EP147"/>
      <c r="EQ147"/>
      <c r="ER147"/>
      <c r="ES147"/>
      <c r="ET147"/>
      <c r="EU147"/>
      <c r="EV147"/>
      <c r="EW147"/>
      <c r="EX147"/>
      <c r="EY147"/>
      <c r="EZ147"/>
      <c r="FA147"/>
      <c r="FB147"/>
      <c r="FC147"/>
      <c r="FD147"/>
      <c r="FE147"/>
      <c r="FF147"/>
      <c r="FG147"/>
      <c r="FH147"/>
      <c r="FI147"/>
      <c r="FJ147"/>
      <c r="FK147"/>
      <c r="FL147"/>
      <c r="FM147"/>
      <c r="FN147"/>
      <c r="FO147"/>
      <c r="FP147"/>
      <c r="FQ147"/>
      <c r="FR147"/>
      <c r="FS147"/>
      <c r="FT147"/>
      <c r="FU147"/>
      <c r="FV147"/>
      <c r="FW147"/>
      <c r="FX147"/>
      <c r="FY147"/>
      <c r="FZ147"/>
      <c r="GA147"/>
      <c r="GB147"/>
      <c r="GC147"/>
      <c r="GD147"/>
      <c r="GE147"/>
      <c r="GF147"/>
      <c r="GG147"/>
      <c r="GH147"/>
      <c r="GI147"/>
      <c r="GJ147"/>
      <c r="GK147"/>
      <c r="GL147"/>
      <c r="GM147"/>
      <c r="GN147"/>
      <c r="GO147"/>
      <c r="GP147"/>
      <c r="GQ147"/>
      <c r="GR147"/>
      <c r="GS147"/>
      <c r="GT147"/>
      <c r="GU147"/>
      <c r="GV147"/>
      <c r="GW147"/>
      <c r="GX147"/>
      <c r="GY147"/>
      <c r="GZ147"/>
      <c r="HA147"/>
      <c r="HB147"/>
      <c r="HC147"/>
      <c r="HD147"/>
      <c r="HE147"/>
      <c r="HF147"/>
      <c r="HG147"/>
      <c r="HH147"/>
      <c r="HI147"/>
      <c r="HJ147"/>
      <c r="HK147"/>
      <c r="HL147"/>
      <c r="HM147"/>
      <c r="HN147"/>
      <c r="HO147"/>
      <c r="HP147"/>
      <c r="HQ147"/>
      <c r="HR147"/>
      <c r="HS147"/>
      <c r="HT147"/>
      <c r="HU147"/>
      <c r="HV147"/>
      <c r="HW147"/>
      <c r="HX147"/>
      <c r="HY147"/>
      <c r="HZ147"/>
      <c r="IA147"/>
      <c r="IB147"/>
      <c r="IC147"/>
      <c r="ID147"/>
      <c r="IE147"/>
      <c r="IF147"/>
      <c r="IG147"/>
      <c r="IH147"/>
      <c r="II147"/>
      <c r="IJ147"/>
      <c r="IK147"/>
      <c r="IL147"/>
      <c r="IM147"/>
      <c r="IN147"/>
      <c r="IO147"/>
      <c r="IP147"/>
      <c r="IQ147"/>
      <c r="IR147"/>
      <c r="IS147"/>
      <c r="IT147"/>
      <c r="IU147"/>
      <c r="IV147"/>
      <c r="IW147"/>
      <c r="IX147"/>
      <c r="IY147"/>
    </row>
    <row r="148" spans="1:259" ht="34.5" customHeight="1" thickBot="1" x14ac:dyDescent="0.25">
      <c r="A148" s="48">
        <v>121</v>
      </c>
      <c r="B148" s="48" t="s">
        <v>281</v>
      </c>
      <c r="C148" s="48">
        <v>84</v>
      </c>
      <c r="D148" s="75" t="s">
        <v>338</v>
      </c>
      <c r="E148" s="133" t="s">
        <v>282</v>
      </c>
      <c r="F148" s="55">
        <v>10000</v>
      </c>
      <c r="G148" s="153"/>
      <c r="H148" s="153"/>
      <c r="I148" s="153"/>
      <c r="J148" s="153"/>
      <c r="K148" s="153"/>
      <c r="L148" s="153"/>
      <c r="M148" s="153"/>
      <c r="N148" s="153"/>
      <c r="O148" s="57">
        <f t="shared" ref="O148:W148" si="110">F148/1.19</f>
        <v>8403.361344537816</v>
      </c>
      <c r="P148" s="57">
        <f t="shared" si="110"/>
        <v>0</v>
      </c>
      <c r="Q148" s="57">
        <f t="shared" si="110"/>
        <v>0</v>
      </c>
      <c r="R148" s="57">
        <f t="shared" si="110"/>
        <v>0</v>
      </c>
      <c r="S148" s="57">
        <f t="shared" si="110"/>
        <v>0</v>
      </c>
      <c r="T148" s="57">
        <f t="shared" si="110"/>
        <v>0</v>
      </c>
      <c r="U148" s="57">
        <f t="shared" si="110"/>
        <v>0</v>
      </c>
      <c r="V148" s="57">
        <f t="shared" si="110"/>
        <v>0</v>
      </c>
      <c r="W148" s="57">
        <f t="shared" si="110"/>
        <v>0</v>
      </c>
      <c r="X148" s="57">
        <f>SUM(O148:W148)</f>
        <v>8403.361344537816</v>
      </c>
      <c r="Y148" s="137" t="s">
        <v>95</v>
      </c>
      <c r="Z148" s="146" t="s">
        <v>299</v>
      </c>
      <c r="AA148" s="146" t="s">
        <v>300</v>
      </c>
      <c r="AG148" s="182"/>
      <c r="AH148"/>
      <c r="AI148"/>
      <c r="AJ148"/>
      <c r="AK148"/>
      <c r="AL148"/>
      <c r="AM148"/>
      <c r="AN148"/>
      <c r="AO148"/>
      <c r="AP148"/>
      <c r="AQ148"/>
      <c r="AR148"/>
      <c r="AS148"/>
      <c r="AT148"/>
      <c r="AU148"/>
      <c r="AV148"/>
      <c r="AW148"/>
      <c r="AX148"/>
      <c r="AY148"/>
      <c r="AZ148"/>
      <c r="BA148"/>
      <c r="BB148"/>
      <c r="BC148"/>
      <c r="BD148"/>
      <c r="BE148"/>
      <c r="BF148"/>
      <c r="BG148"/>
      <c r="BH148"/>
      <c r="BI148"/>
      <c r="BJ148"/>
      <c r="BK148"/>
      <c r="BL148"/>
      <c r="BM148"/>
      <c r="BN148"/>
      <c r="BO148"/>
      <c r="BP148"/>
      <c r="BQ148"/>
      <c r="BR148"/>
      <c r="BS148"/>
      <c r="BT148"/>
      <c r="BU148"/>
      <c r="BV148"/>
      <c r="BW148"/>
      <c r="BX148"/>
      <c r="BY148"/>
      <c r="BZ148"/>
      <c r="CA148"/>
      <c r="CB148"/>
      <c r="CC148"/>
      <c r="CD148"/>
      <c r="CE148"/>
      <c r="CF148"/>
      <c r="CG148"/>
      <c r="CH148"/>
      <c r="CI148"/>
      <c r="CJ148"/>
      <c r="CK148"/>
      <c r="CL148"/>
      <c r="CM148"/>
      <c r="CN148"/>
      <c r="CO148"/>
      <c r="CP148"/>
      <c r="CQ148"/>
      <c r="CR148"/>
      <c r="CS148"/>
      <c r="CT148"/>
      <c r="CU148"/>
      <c r="CV148"/>
      <c r="CW148"/>
      <c r="CX148"/>
      <c r="CY148"/>
      <c r="CZ148"/>
      <c r="DA148"/>
      <c r="DB148"/>
      <c r="DC148"/>
      <c r="DD148"/>
      <c r="DE148"/>
      <c r="DF148"/>
      <c r="DG148"/>
      <c r="DH148"/>
      <c r="DI148"/>
      <c r="DJ148"/>
      <c r="DK148"/>
      <c r="DL148"/>
      <c r="DM148"/>
      <c r="DN148"/>
      <c r="DO148"/>
      <c r="DP148"/>
      <c r="DQ148"/>
      <c r="DR148"/>
      <c r="DS148"/>
      <c r="DT148"/>
      <c r="DU148"/>
      <c r="DV148"/>
      <c r="DW148"/>
      <c r="DX148"/>
      <c r="DY148"/>
      <c r="DZ148"/>
      <c r="EA148"/>
      <c r="EB148"/>
      <c r="EC148"/>
      <c r="ED148"/>
      <c r="EE148"/>
      <c r="EF148"/>
      <c r="EG148"/>
      <c r="EH148"/>
      <c r="EI148"/>
      <c r="EJ148"/>
      <c r="EK148"/>
      <c r="EL148"/>
      <c r="EM148"/>
      <c r="EN148"/>
      <c r="EO148"/>
      <c r="EP148"/>
      <c r="EQ148"/>
      <c r="ER148"/>
      <c r="ES148"/>
      <c r="ET148"/>
      <c r="EU148"/>
      <c r="EV148"/>
      <c r="EW148"/>
      <c r="EX148"/>
      <c r="EY148"/>
      <c r="EZ148"/>
      <c r="FA148"/>
      <c r="FB148"/>
      <c r="FC148"/>
      <c r="FD148"/>
      <c r="FE148"/>
      <c r="FF148"/>
      <c r="FG148"/>
      <c r="FH148"/>
      <c r="FI148"/>
      <c r="FJ148"/>
      <c r="FK148"/>
      <c r="FL148"/>
      <c r="FM148"/>
      <c r="FN148"/>
      <c r="FO148"/>
      <c r="FP148"/>
      <c r="FQ148"/>
      <c r="FR148"/>
      <c r="FS148"/>
      <c r="FT148"/>
      <c r="FU148"/>
      <c r="FV148"/>
      <c r="FW148"/>
      <c r="FX148"/>
      <c r="FY148"/>
      <c r="FZ148"/>
      <c r="GA148"/>
      <c r="GB148"/>
      <c r="GC148"/>
      <c r="GD148"/>
      <c r="GE148"/>
      <c r="GF148"/>
      <c r="GG148"/>
      <c r="GH148"/>
      <c r="GI148"/>
      <c r="GJ148"/>
      <c r="GK148"/>
      <c r="GL148"/>
      <c r="GM148"/>
      <c r="GN148"/>
      <c r="GO148"/>
      <c r="GP148"/>
      <c r="GQ148"/>
      <c r="GR148"/>
      <c r="GS148"/>
      <c r="GT148"/>
      <c r="GU148"/>
      <c r="GV148"/>
      <c r="GW148"/>
      <c r="GX148"/>
      <c r="GY148"/>
      <c r="GZ148"/>
      <c r="HA148"/>
      <c r="HB148"/>
      <c r="HC148"/>
      <c r="HD148"/>
      <c r="HE148"/>
      <c r="HF148"/>
      <c r="HG148"/>
      <c r="HH148"/>
      <c r="HI148"/>
      <c r="HJ148"/>
      <c r="HK148"/>
      <c r="HL148"/>
      <c r="HM148"/>
      <c r="HN148"/>
      <c r="HO148"/>
      <c r="HP148"/>
      <c r="HQ148"/>
      <c r="HR148"/>
      <c r="HS148"/>
      <c r="HT148"/>
      <c r="HU148"/>
      <c r="HV148"/>
      <c r="HW148"/>
      <c r="HX148"/>
      <c r="HY148"/>
      <c r="HZ148"/>
      <c r="IA148"/>
      <c r="IB148"/>
      <c r="IC148"/>
      <c r="ID148"/>
      <c r="IE148"/>
      <c r="IF148"/>
      <c r="IG148"/>
      <c r="IH148"/>
      <c r="II148"/>
      <c r="IJ148"/>
      <c r="IK148"/>
      <c r="IL148"/>
      <c r="IM148"/>
      <c r="IN148"/>
      <c r="IO148"/>
      <c r="IP148"/>
      <c r="IQ148"/>
      <c r="IR148"/>
      <c r="IS148"/>
      <c r="IT148"/>
      <c r="IU148"/>
      <c r="IV148"/>
      <c r="IW148"/>
      <c r="IX148"/>
      <c r="IY148"/>
    </row>
    <row r="149" spans="1:259" ht="33" customHeight="1" thickBot="1" x14ac:dyDescent="0.25">
      <c r="A149" s="48">
        <v>122</v>
      </c>
      <c r="B149" s="48" t="s">
        <v>281</v>
      </c>
      <c r="C149" s="48">
        <v>85</v>
      </c>
      <c r="D149" s="75" t="s">
        <v>283</v>
      </c>
      <c r="E149" s="133" t="s">
        <v>284</v>
      </c>
      <c r="F149" s="55">
        <v>65000</v>
      </c>
      <c r="G149" s="55"/>
      <c r="H149" s="55"/>
      <c r="I149" s="55"/>
      <c r="J149" s="55"/>
      <c r="K149" s="55"/>
      <c r="L149" s="55"/>
      <c r="M149" s="55"/>
      <c r="N149" s="55"/>
      <c r="O149" s="57">
        <f t="shared" ref="O149:U149" si="111">F149/1.19</f>
        <v>54621.848739495799</v>
      </c>
      <c r="P149" s="57">
        <f t="shared" si="111"/>
        <v>0</v>
      </c>
      <c r="Q149" s="57">
        <f t="shared" si="111"/>
        <v>0</v>
      </c>
      <c r="R149" s="57">
        <f t="shared" si="111"/>
        <v>0</v>
      </c>
      <c r="S149" s="57">
        <f t="shared" si="111"/>
        <v>0</v>
      </c>
      <c r="T149" s="57">
        <f t="shared" si="111"/>
        <v>0</v>
      </c>
      <c r="U149" s="57">
        <f t="shared" si="111"/>
        <v>0</v>
      </c>
      <c r="V149" s="57">
        <f t="shared" ref="V149:W152" si="112">M149/1.19</f>
        <v>0</v>
      </c>
      <c r="W149" s="57">
        <f t="shared" ref="W149:W151" si="113">N149/1.19</f>
        <v>0</v>
      </c>
      <c r="X149" s="57">
        <f t="shared" ref="X149:X152" si="114">SUM(O149:W149)</f>
        <v>54621.848739495799</v>
      </c>
      <c r="Y149" s="137" t="s">
        <v>95</v>
      </c>
      <c r="Z149" s="146" t="s">
        <v>299</v>
      </c>
      <c r="AA149" s="146" t="s">
        <v>296</v>
      </c>
      <c r="AH149"/>
      <c r="AI149"/>
      <c r="AJ149"/>
      <c r="AK149"/>
      <c r="AL149"/>
      <c r="AM149"/>
      <c r="AN149"/>
      <c r="AO149"/>
      <c r="AP149"/>
      <c r="AQ149"/>
      <c r="AR149"/>
      <c r="AS149"/>
      <c r="AT149"/>
      <c r="AU149"/>
      <c r="AV149"/>
      <c r="AW149"/>
      <c r="AX149"/>
      <c r="AY149"/>
      <c r="AZ149"/>
      <c r="BA149"/>
      <c r="BB149"/>
      <c r="BC149"/>
      <c r="BD149"/>
      <c r="BE149"/>
      <c r="BF149"/>
      <c r="BG149"/>
      <c r="BH149"/>
      <c r="BI149"/>
      <c r="BJ149"/>
      <c r="BK149"/>
      <c r="BL149"/>
      <c r="BM149"/>
      <c r="BN149"/>
      <c r="BO149"/>
      <c r="BP149"/>
      <c r="BQ149"/>
      <c r="BR149"/>
      <c r="BS149"/>
      <c r="BT149"/>
      <c r="BU149"/>
      <c r="BV149"/>
      <c r="BW149"/>
      <c r="BX149"/>
      <c r="BY149"/>
      <c r="BZ149"/>
      <c r="CA149"/>
      <c r="CB149"/>
      <c r="CC149"/>
      <c r="CD149"/>
      <c r="CE149"/>
      <c r="CF149"/>
      <c r="CG149"/>
      <c r="CH149"/>
      <c r="CI149"/>
      <c r="CJ149"/>
      <c r="CK149"/>
      <c r="CL149"/>
      <c r="CM149"/>
      <c r="CN149"/>
      <c r="CO149"/>
      <c r="CP149"/>
      <c r="CQ149"/>
      <c r="CR149"/>
      <c r="CS149"/>
      <c r="CT149"/>
      <c r="CU149"/>
      <c r="CV149"/>
      <c r="CW149"/>
      <c r="CX149"/>
      <c r="CY149"/>
      <c r="CZ149"/>
      <c r="DA149"/>
      <c r="DB149"/>
      <c r="DC149"/>
      <c r="DD149"/>
      <c r="DE149"/>
      <c r="DF149"/>
      <c r="DG149"/>
      <c r="DH149"/>
      <c r="DI149"/>
      <c r="DJ149"/>
      <c r="DK149"/>
      <c r="DL149"/>
      <c r="DM149"/>
      <c r="DN149"/>
      <c r="DO149"/>
      <c r="DP149"/>
      <c r="DQ149"/>
      <c r="DR149"/>
      <c r="DS149"/>
      <c r="DT149"/>
      <c r="DU149"/>
      <c r="DV149"/>
      <c r="DW149"/>
      <c r="DX149"/>
      <c r="DY149"/>
      <c r="DZ149"/>
      <c r="EA149"/>
      <c r="EB149"/>
      <c r="EC149"/>
      <c r="ED149"/>
      <c r="EE149"/>
      <c r="EF149"/>
      <c r="EG149"/>
      <c r="EH149"/>
      <c r="EI149"/>
      <c r="EJ149"/>
      <c r="EK149"/>
      <c r="EL149"/>
      <c r="EM149"/>
      <c r="EN149"/>
      <c r="EO149"/>
      <c r="EP149"/>
      <c r="EQ149"/>
      <c r="ER149"/>
      <c r="ES149"/>
      <c r="ET149"/>
      <c r="EU149"/>
      <c r="EV149"/>
      <c r="EW149"/>
      <c r="EX149"/>
      <c r="EY149"/>
      <c r="EZ149"/>
      <c r="FA149"/>
      <c r="FB149"/>
      <c r="FC149"/>
      <c r="FD149"/>
      <c r="FE149"/>
      <c r="FF149"/>
      <c r="FG149"/>
      <c r="FH149"/>
      <c r="FI149"/>
      <c r="FJ149"/>
      <c r="FK149"/>
      <c r="FL149"/>
      <c r="FM149"/>
      <c r="FN149"/>
      <c r="FO149"/>
      <c r="FP149"/>
      <c r="FQ149"/>
      <c r="FR149"/>
      <c r="FS149"/>
      <c r="FT149"/>
      <c r="FU149"/>
      <c r="FV149"/>
      <c r="FW149"/>
      <c r="FX149"/>
      <c r="FY149"/>
      <c r="FZ149"/>
      <c r="GA149"/>
      <c r="GB149"/>
      <c r="GC149"/>
      <c r="GD149"/>
      <c r="GE149"/>
      <c r="GF149"/>
      <c r="GG149"/>
      <c r="GH149"/>
      <c r="GI149"/>
      <c r="GJ149"/>
      <c r="GK149"/>
      <c r="GL149"/>
      <c r="GM149"/>
      <c r="GN149"/>
      <c r="GO149"/>
      <c r="GP149"/>
      <c r="GQ149"/>
      <c r="GR149"/>
      <c r="GS149"/>
      <c r="GT149"/>
      <c r="GU149"/>
      <c r="GV149"/>
      <c r="GW149"/>
      <c r="GX149"/>
      <c r="GY149"/>
      <c r="GZ149"/>
      <c r="HA149"/>
      <c r="HB149"/>
      <c r="HC149"/>
      <c r="HD149"/>
      <c r="HE149"/>
      <c r="HF149"/>
      <c r="HG149"/>
      <c r="HH149"/>
      <c r="HI149"/>
      <c r="HJ149"/>
      <c r="HK149"/>
      <c r="HL149"/>
      <c r="HM149"/>
      <c r="HN149"/>
      <c r="HO149"/>
      <c r="HP149"/>
      <c r="HQ149"/>
      <c r="HR149"/>
      <c r="HS149"/>
      <c r="HT149"/>
      <c r="HU149"/>
      <c r="HV149"/>
      <c r="HW149"/>
      <c r="HX149"/>
      <c r="HY149"/>
      <c r="HZ149"/>
      <c r="IA149"/>
      <c r="IB149"/>
      <c r="IC149"/>
      <c r="ID149"/>
      <c r="IE149"/>
      <c r="IF149"/>
      <c r="IG149"/>
      <c r="IH149"/>
      <c r="II149"/>
      <c r="IJ149"/>
      <c r="IK149"/>
      <c r="IL149"/>
      <c r="IM149"/>
      <c r="IN149"/>
      <c r="IO149"/>
      <c r="IP149"/>
      <c r="IQ149"/>
      <c r="IR149"/>
      <c r="IS149"/>
      <c r="IT149"/>
      <c r="IU149"/>
      <c r="IV149"/>
      <c r="IW149"/>
      <c r="IX149"/>
      <c r="IY149"/>
    </row>
    <row r="150" spans="1:259" ht="29.25" customHeight="1" thickBot="1" x14ac:dyDescent="0.25">
      <c r="A150" s="334">
        <v>123</v>
      </c>
      <c r="B150" s="48"/>
      <c r="C150" s="48"/>
      <c r="D150" s="75" t="s">
        <v>285</v>
      </c>
      <c r="E150" s="133"/>
      <c r="F150" s="55">
        <f>SUM(F148:F149)</f>
        <v>75000</v>
      </c>
      <c r="G150" s="55"/>
      <c r="H150" s="55"/>
      <c r="I150" s="55"/>
      <c r="J150" s="55"/>
      <c r="K150" s="55"/>
      <c r="L150" s="55"/>
      <c r="M150" s="55"/>
      <c r="N150" s="55"/>
      <c r="O150" s="57">
        <f t="shared" ref="O150:U150" si="115">SUM(O148:O149)</f>
        <v>63025.210084033613</v>
      </c>
      <c r="P150" s="57">
        <f t="shared" si="115"/>
        <v>0</v>
      </c>
      <c r="Q150" s="57">
        <f t="shared" si="115"/>
        <v>0</v>
      </c>
      <c r="R150" s="57">
        <f t="shared" si="115"/>
        <v>0</v>
      </c>
      <c r="S150" s="57">
        <f t="shared" si="115"/>
        <v>0</v>
      </c>
      <c r="T150" s="57">
        <f t="shared" si="115"/>
        <v>0</v>
      </c>
      <c r="U150" s="57">
        <f t="shared" si="115"/>
        <v>0</v>
      </c>
      <c r="V150" s="57">
        <f t="shared" si="112"/>
        <v>0</v>
      </c>
      <c r="W150" s="57">
        <f t="shared" si="113"/>
        <v>0</v>
      </c>
      <c r="X150" s="57">
        <f t="shared" si="114"/>
        <v>63025.210084033613</v>
      </c>
      <c r="Y150" s="142"/>
      <c r="Z150" s="140"/>
      <c r="AA150" s="136"/>
      <c r="AH150"/>
      <c r="AI150"/>
      <c r="AJ150"/>
      <c r="AK150"/>
      <c r="AL150"/>
      <c r="AM150"/>
      <c r="AN150"/>
      <c r="AO150"/>
      <c r="AP150"/>
      <c r="AQ150"/>
      <c r="AR150"/>
      <c r="AS150"/>
      <c r="AT150"/>
      <c r="AU150"/>
      <c r="AV150"/>
      <c r="AW150"/>
      <c r="AX150"/>
      <c r="AY150"/>
      <c r="AZ150"/>
      <c r="BA150"/>
      <c r="BB150"/>
      <c r="BC150"/>
      <c r="BD150"/>
      <c r="BE150"/>
      <c r="BF150"/>
      <c r="BG150"/>
      <c r="BH150"/>
      <c r="BI150"/>
      <c r="BJ150"/>
      <c r="BK150"/>
      <c r="BL150"/>
      <c r="BM150"/>
      <c r="BN150"/>
      <c r="BO150"/>
      <c r="BP150"/>
      <c r="BQ150"/>
      <c r="BR150"/>
      <c r="BS150"/>
      <c r="BT150"/>
      <c r="BU150"/>
      <c r="BV150"/>
      <c r="BW150"/>
      <c r="BX150"/>
      <c r="BY150"/>
      <c r="BZ150"/>
      <c r="CA150"/>
      <c r="CB150"/>
      <c r="CC150"/>
      <c r="CD150"/>
      <c r="CE150"/>
      <c r="CF150"/>
      <c r="CG150"/>
      <c r="CH150"/>
      <c r="CI150"/>
      <c r="CJ150"/>
      <c r="CK150"/>
      <c r="CL150"/>
      <c r="CM150"/>
      <c r="CN150"/>
      <c r="CO150"/>
      <c r="CP150"/>
      <c r="CQ150"/>
      <c r="CR150"/>
      <c r="CS150"/>
      <c r="CT150"/>
      <c r="CU150"/>
      <c r="CV150"/>
      <c r="CW150"/>
      <c r="CX150"/>
      <c r="CY150"/>
      <c r="CZ150"/>
      <c r="DA150"/>
      <c r="DB150"/>
      <c r="DC150"/>
      <c r="DD150"/>
      <c r="DE150"/>
      <c r="DF150"/>
      <c r="DG150"/>
      <c r="DH150"/>
      <c r="DI150"/>
      <c r="DJ150"/>
      <c r="DK150"/>
      <c r="DL150"/>
      <c r="DM150"/>
      <c r="DN150"/>
      <c r="DO150"/>
      <c r="DP150"/>
      <c r="DQ150"/>
      <c r="DR150"/>
      <c r="DS150"/>
      <c r="DT150"/>
      <c r="DU150"/>
      <c r="DV150"/>
      <c r="DW150"/>
      <c r="DX150"/>
      <c r="DY150"/>
      <c r="DZ150"/>
      <c r="EA150"/>
      <c r="EB150"/>
      <c r="EC150"/>
      <c r="ED150"/>
      <c r="EE150"/>
      <c r="EF150"/>
      <c r="EG150"/>
      <c r="EH150"/>
      <c r="EI150"/>
      <c r="EJ150"/>
      <c r="EK150"/>
      <c r="EL150"/>
      <c r="EM150"/>
      <c r="EN150"/>
      <c r="EO150"/>
      <c r="EP150"/>
      <c r="EQ150"/>
      <c r="ER150"/>
      <c r="ES150"/>
      <c r="ET150"/>
      <c r="EU150"/>
      <c r="EV150"/>
      <c r="EW150"/>
      <c r="EX150"/>
      <c r="EY150"/>
      <c r="EZ150"/>
      <c r="FA150"/>
      <c r="FB150"/>
      <c r="FC150"/>
      <c r="FD150"/>
      <c r="FE150"/>
      <c r="FF150"/>
      <c r="FG150"/>
      <c r="FH150"/>
      <c r="FI150"/>
      <c r="FJ150"/>
      <c r="FK150"/>
      <c r="FL150"/>
      <c r="FM150"/>
      <c r="FN150"/>
      <c r="FO150"/>
      <c r="FP150"/>
      <c r="FQ150"/>
      <c r="FR150"/>
      <c r="FS150"/>
      <c r="FT150"/>
      <c r="FU150"/>
      <c r="FV150"/>
      <c r="FW150"/>
      <c r="FX150"/>
      <c r="FY150"/>
      <c r="FZ150"/>
      <c r="GA150"/>
      <c r="GB150"/>
      <c r="GC150"/>
      <c r="GD150"/>
      <c r="GE150"/>
      <c r="GF150"/>
      <c r="GG150"/>
      <c r="GH150"/>
      <c r="GI150"/>
      <c r="GJ150"/>
      <c r="GK150"/>
      <c r="GL150"/>
      <c r="GM150"/>
      <c r="GN150"/>
      <c r="GO150"/>
      <c r="GP150"/>
      <c r="GQ150"/>
      <c r="GR150"/>
      <c r="GS150"/>
      <c r="GT150"/>
      <c r="GU150"/>
      <c r="GV150"/>
      <c r="GW150"/>
      <c r="GX150"/>
      <c r="GY150"/>
      <c r="GZ150"/>
      <c r="HA150"/>
      <c r="HB150"/>
      <c r="HC150"/>
      <c r="HD150"/>
      <c r="HE150"/>
      <c r="HF150"/>
      <c r="HG150"/>
      <c r="HH150"/>
      <c r="HI150"/>
      <c r="HJ150"/>
      <c r="HK150"/>
      <c r="HL150"/>
      <c r="HM150"/>
      <c r="HN150"/>
      <c r="HO150"/>
      <c r="HP150"/>
      <c r="HQ150"/>
      <c r="HR150"/>
      <c r="HS150"/>
      <c r="HT150"/>
      <c r="HU150"/>
      <c r="HV150"/>
      <c r="HW150"/>
      <c r="HX150"/>
      <c r="HY150"/>
      <c r="HZ150"/>
      <c r="IA150"/>
      <c r="IB150"/>
      <c r="IC150"/>
      <c r="ID150"/>
      <c r="IE150"/>
      <c r="IF150"/>
      <c r="IG150"/>
      <c r="IH150"/>
      <c r="II150"/>
      <c r="IJ150"/>
      <c r="IK150"/>
      <c r="IL150"/>
      <c r="IM150"/>
      <c r="IN150"/>
      <c r="IO150"/>
      <c r="IP150"/>
      <c r="IQ150"/>
      <c r="IR150"/>
      <c r="IS150"/>
      <c r="IT150"/>
      <c r="IU150"/>
      <c r="IV150"/>
      <c r="IW150"/>
      <c r="IX150"/>
      <c r="IY150"/>
    </row>
    <row r="151" spans="1:259" ht="35.25" customHeight="1" thickBot="1" x14ac:dyDescent="0.25">
      <c r="A151" s="48">
        <v>124</v>
      </c>
      <c r="B151" s="183">
        <v>59.4</v>
      </c>
      <c r="C151" s="48">
        <v>86</v>
      </c>
      <c r="D151" s="75" t="s">
        <v>286</v>
      </c>
      <c r="E151" s="133" t="s">
        <v>287</v>
      </c>
      <c r="F151" s="55">
        <v>0</v>
      </c>
      <c r="G151" s="55"/>
      <c r="H151" s="55"/>
      <c r="I151" s="55"/>
      <c r="J151" s="55"/>
      <c r="K151" s="55"/>
      <c r="L151" s="55"/>
      <c r="M151" s="55"/>
      <c r="N151" s="55"/>
      <c r="O151" s="192">
        <f t="shared" ref="O151:U151" si="116">F151/1.19</f>
        <v>0</v>
      </c>
      <c r="P151" s="192">
        <f t="shared" si="116"/>
        <v>0</v>
      </c>
      <c r="Q151" s="192">
        <f t="shared" si="116"/>
        <v>0</v>
      </c>
      <c r="R151" s="192">
        <f t="shared" si="116"/>
        <v>0</v>
      </c>
      <c r="S151" s="192">
        <f t="shared" si="116"/>
        <v>0</v>
      </c>
      <c r="T151" s="192">
        <f t="shared" si="116"/>
        <v>0</v>
      </c>
      <c r="U151" s="192">
        <f t="shared" si="116"/>
        <v>0</v>
      </c>
      <c r="V151" s="57">
        <f t="shared" si="112"/>
        <v>0</v>
      </c>
      <c r="W151" s="57">
        <f t="shared" si="113"/>
        <v>0</v>
      </c>
      <c r="X151" s="57">
        <f t="shared" si="114"/>
        <v>0</v>
      </c>
      <c r="Y151" s="137" t="s">
        <v>95</v>
      </c>
      <c r="Z151" s="141"/>
      <c r="AA151" s="138"/>
      <c r="AT151"/>
      <c r="AU151"/>
      <c r="AV151"/>
      <c r="AW151"/>
      <c r="AX151"/>
      <c r="AY151"/>
      <c r="AZ151"/>
      <c r="BA151"/>
      <c r="BB151"/>
      <c r="BC151"/>
      <c r="BD151"/>
      <c r="BE151"/>
      <c r="BF151"/>
      <c r="BG151"/>
      <c r="BH151"/>
      <c r="BI151"/>
      <c r="BJ151"/>
      <c r="BK151"/>
      <c r="BL151"/>
      <c r="BM151"/>
      <c r="BN151"/>
      <c r="BO151"/>
      <c r="BP151"/>
      <c r="BQ151"/>
      <c r="BR151"/>
      <c r="BS151"/>
      <c r="BT151"/>
      <c r="BU151"/>
      <c r="BV151"/>
      <c r="BW151"/>
      <c r="BX151"/>
      <c r="BY151"/>
      <c r="BZ151"/>
      <c r="CA151"/>
      <c r="CB151"/>
      <c r="CC151"/>
      <c r="CD151"/>
      <c r="CE151"/>
      <c r="CF151"/>
      <c r="CG151"/>
      <c r="CH151"/>
      <c r="CI151"/>
      <c r="CJ151"/>
      <c r="CK151"/>
      <c r="CL151"/>
      <c r="CM151"/>
      <c r="CN151"/>
      <c r="CO151"/>
      <c r="CP151"/>
      <c r="CQ151"/>
      <c r="CR151"/>
      <c r="CS151"/>
      <c r="CT151"/>
      <c r="CU151"/>
      <c r="CV151"/>
      <c r="CW151"/>
      <c r="CX151"/>
      <c r="CY151"/>
      <c r="CZ151"/>
      <c r="DA151"/>
      <c r="DB151"/>
      <c r="DC151"/>
      <c r="DD151"/>
      <c r="DE151"/>
      <c r="DF151"/>
      <c r="DG151"/>
      <c r="DH151"/>
      <c r="DI151"/>
      <c r="DJ151"/>
      <c r="DK151"/>
      <c r="DL151"/>
      <c r="DM151"/>
      <c r="DN151"/>
      <c r="DO151"/>
      <c r="DP151"/>
      <c r="DQ151"/>
      <c r="DR151"/>
      <c r="DS151"/>
      <c r="DT151"/>
      <c r="DU151"/>
      <c r="DV151"/>
      <c r="DW151"/>
      <c r="DX151"/>
      <c r="DY151"/>
      <c r="DZ151"/>
      <c r="EA151"/>
      <c r="EB151"/>
      <c r="EC151"/>
      <c r="ED151"/>
      <c r="EE151"/>
      <c r="EF151"/>
      <c r="EG151"/>
      <c r="EH151"/>
      <c r="EI151"/>
      <c r="EJ151"/>
      <c r="EK151"/>
      <c r="EL151"/>
      <c r="EM151"/>
      <c r="EN151"/>
      <c r="EO151"/>
      <c r="EP151"/>
      <c r="EQ151"/>
      <c r="ER151"/>
      <c r="ES151"/>
      <c r="ET151"/>
      <c r="EU151"/>
      <c r="EV151"/>
      <c r="EW151"/>
      <c r="EX151"/>
      <c r="EY151"/>
      <c r="EZ151"/>
      <c r="FA151"/>
      <c r="FB151"/>
      <c r="FC151"/>
      <c r="FD151"/>
      <c r="FE151"/>
      <c r="FF151"/>
      <c r="FG151"/>
      <c r="FH151"/>
      <c r="FI151"/>
      <c r="FJ151"/>
      <c r="FK151"/>
      <c r="FL151"/>
      <c r="FM151"/>
      <c r="FN151"/>
      <c r="FO151"/>
      <c r="FP151"/>
      <c r="FQ151"/>
      <c r="FR151"/>
      <c r="FS151"/>
      <c r="FT151"/>
      <c r="FU151"/>
      <c r="FV151"/>
      <c r="FW151"/>
      <c r="FX151"/>
      <c r="FY151"/>
      <c r="FZ151"/>
      <c r="GA151"/>
      <c r="GB151"/>
      <c r="GC151"/>
      <c r="GD151"/>
      <c r="GE151"/>
      <c r="GF151"/>
      <c r="GG151"/>
      <c r="GH151"/>
      <c r="GI151"/>
      <c r="GJ151"/>
      <c r="GK151"/>
      <c r="GL151"/>
      <c r="GM151"/>
      <c r="GN151"/>
      <c r="GO151"/>
      <c r="GP151"/>
      <c r="GQ151"/>
      <c r="GR151"/>
      <c r="GS151"/>
      <c r="GT151"/>
      <c r="GU151"/>
      <c r="GV151"/>
      <c r="GW151"/>
      <c r="GX151"/>
      <c r="GY151"/>
      <c r="GZ151"/>
      <c r="HA151"/>
      <c r="HB151"/>
      <c r="HC151"/>
      <c r="HD151"/>
      <c r="HE151"/>
      <c r="HF151"/>
      <c r="HG151"/>
      <c r="HH151"/>
      <c r="HI151"/>
      <c r="HJ151"/>
      <c r="HK151"/>
      <c r="HL151"/>
      <c r="HM151"/>
      <c r="HN151"/>
      <c r="HO151"/>
      <c r="HP151"/>
      <c r="HQ151"/>
      <c r="HR151"/>
      <c r="HS151"/>
      <c r="HT151"/>
      <c r="HU151"/>
      <c r="HV151"/>
      <c r="HW151"/>
      <c r="HX151"/>
      <c r="HY151"/>
      <c r="HZ151"/>
      <c r="IA151"/>
      <c r="IB151"/>
      <c r="IC151"/>
      <c r="ID151"/>
      <c r="IE151"/>
      <c r="IF151"/>
      <c r="IG151"/>
      <c r="IH151"/>
      <c r="II151"/>
      <c r="IJ151"/>
      <c r="IK151"/>
      <c r="IL151"/>
      <c r="IM151"/>
      <c r="IN151"/>
      <c r="IO151"/>
      <c r="IP151"/>
      <c r="IQ151"/>
      <c r="IR151"/>
      <c r="IS151"/>
      <c r="IT151"/>
      <c r="IU151"/>
      <c r="IV151"/>
      <c r="IW151"/>
      <c r="IX151"/>
      <c r="IY151"/>
    </row>
    <row r="152" spans="1:259" ht="29.25" customHeight="1" thickBot="1" x14ac:dyDescent="0.25">
      <c r="A152" s="48">
        <v>125</v>
      </c>
      <c r="B152" s="48"/>
      <c r="C152" s="48"/>
      <c r="D152" s="75" t="s">
        <v>288</v>
      </c>
      <c r="E152" s="133"/>
      <c r="F152" s="55"/>
      <c r="G152" s="55"/>
      <c r="H152" s="55"/>
      <c r="I152" s="55"/>
      <c r="J152" s="55"/>
      <c r="K152" s="55"/>
      <c r="L152" s="55"/>
      <c r="M152" s="55"/>
      <c r="N152" s="55"/>
      <c r="O152" s="57">
        <f t="shared" ref="O152:U152" si="117">SUM(O151)</f>
        <v>0</v>
      </c>
      <c r="P152" s="57">
        <f t="shared" si="117"/>
        <v>0</v>
      </c>
      <c r="Q152" s="57">
        <f t="shared" si="117"/>
        <v>0</v>
      </c>
      <c r="R152" s="57">
        <f t="shared" si="117"/>
        <v>0</v>
      </c>
      <c r="S152" s="57">
        <f t="shared" si="117"/>
        <v>0</v>
      </c>
      <c r="T152" s="57">
        <f t="shared" si="117"/>
        <v>0</v>
      </c>
      <c r="U152" s="57">
        <f t="shared" si="117"/>
        <v>0</v>
      </c>
      <c r="V152" s="57">
        <f t="shared" si="112"/>
        <v>0</v>
      </c>
      <c r="W152" s="57">
        <f t="shared" si="112"/>
        <v>0</v>
      </c>
      <c r="X152" s="57">
        <f t="shared" si="114"/>
        <v>0</v>
      </c>
      <c r="Y152" s="142"/>
      <c r="Z152" s="140"/>
      <c r="AA152" s="136"/>
      <c r="AT152"/>
      <c r="AU152"/>
      <c r="AV152"/>
      <c r="AW152"/>
      <c r="AX152"/>
      <c r="AY152"/>
      <c r="AZ152"/>
      <c r="BA152"/>
      <c r="BB152"/>
      <c r="BC152"/>
      <c r="BD152"/>
      <c r="BE152"/>
      <c r="BF152"/>
      <c r="BG152"/>
      <c r="BH152"/>
      <c r="BI152"/>
      <c r="BJ152"/>
      <c r="BK152"/>
      <c r="BL152"/>
      <c r="BM152"/>
      <c r="BN152"/>
      <c r="BO152"/>
      <c r="BP152"/>
      <c r="BQ152"/>
      <c r="BR152"/>
      <c r="BS152"/>
      <c r="BT152"/>
      <c r="BU152"/>
      <c r="BV152"/>
      <c r="BW152"/>
      <c r="BX152"/>
      <c r="BY152"/>
      <c r="BZ152"/>
      <c r="CA152"/>
      <c r="CB152"/>
      <c r="CC152"/>
      <c r="CD152"/>
      <c r="CE152"/>
      <c r="CF152"/>
      <c r="CG152"/>
      <c r="CH152"/>
      <c r="CI152"/>
      <c r="CJ152"/>
      <c r="CK152"/>
      <c r="CL152"/>
      <c r="CM152"/>
      <c r="CN152"/>
      <c r="CO152"/>
      <c r="CP152"/>
      <c r="CQ152"/>
      <c r="CR152"/>
      <c r="CS152"/>
      <c r="CT152"/>
      <c r="CU152"/>
      <c r="CV152"/>
      <c r="CW152"/>
      <c r="CX152"/>
      <c r="CY152"/>
      <c r="CZ152"/>
      <c r="DA152"/>
      <c r="DB152"/>
      <c r="DC152"/>
      <c r="DD152"/>
      <c r="DE152"/>
      <c r="DF152"/>
      <c r="DG152"/>
      <c r="DH152"/>
      <c r="DI152"/>
      <c r="DJ152"/>
      <c r="DK152"/>
      <c r="DL152"/>
      <c r="DM152"/>
      <c r="DN152"/>
      <c r="DO152"/>
      <c r="DP152"/>
      <c r="DQ152"/>
      <c r="DR152"/>
      <c r="DS152"/>
      <c r="DT152"/>
      <c r="DU152"/>
      <c r="DV152"/>
      <c r="DW152"/>
      <c r="DX152"/>
      <c r="DY152"/>
      <c r="DZ152"/>
      <c r="EA152"/>
      <c r="EB152"/>
      <c r="EC152"/>
      <c r="ED152"/>
      <c r="EE152"/>
      <c r="EF152"/>
      <c r="EG152"/>
      <c r="EH152"/>
      <c r="EI152"/>
      <c r="EJ152"/>
      <c r="EK152"/>
      <c r="EL152"/>
      <c r="EM152"/>
      <c r="EN152"/>
      <c r="EO152"/>
      <c r="EP152"/>
      <c r="EQ152"/>
      <c r="ER152"/>
      <c r="ES152"/>
      <c r="ET152"/>
      <c r="EU152"/>
      <c r="EV152"/>
      <c r="EW152"/>
      <c r="EX152"/>
      <c r="EY152"/>
      <c r="EZ152"/>
      <c r="FA152"/>
      <c r="FB152"/>
      <c r="FC152"/>
      <c r="FD152"/>
      <c r="FE152"/>
      <c r="FF152"/>
      <c r="FG152"/>
      <c r="FH152"/>
      <c r="FI152"/>
      <c r="FJ152"/>
      <c r="FK152"/>
      <c r="FL152"/>
      <c r="FM152"/>
      <c r="FN152"/>
      <c r="FO152"/>
      <c r="FP152"/>
      <c r="FQ152"/>
      <c r="FR152"/>
      <c r="FS152"/>
      <c r="FT152"/>
      <c r="FU152"/>
      <c r="FV152"/>
      <c r="FW152"/>
      <c r="FX152"/>
      <c r="FY152"/>
      <c r="FZ152"/>
      <c r="GA152"/>
      <c r="GB152"/>
      <c r="GC152"/>
      <c r="GD152"/>
      <c r="GE152"/>
      <c r="GF152"/>
      <c r="GG152"/>
      <c r="GH152"/>
      <c r="GI152"/>
      <c r="GJ152"/>
      <c r="GK152"/>
      <c r="GL152"/>
      <c r="GM152"/>
      <c r="GN152"/>
      <c r="GO152"/>
      <c r="GP152"/>
      <c r="GQ152"/>
      <c r="GR152"/>
      <c r="GS152"/>
      <c r="GT152"/>
      <c r="GU152"/>
      <c r="GV152"/>
      <c r="GW152"/>
      <c r="GX152"/>
      <c r="GY152"/>
      <c r="GZ152"/>
      <c r="HA152"/>
      <c r="HB152"/>
      <c r="HC152"/>
      <c r="HD152"/>
      <c r="HE152"/>
      <c r="HF152"/>
      <c r="HG152"/>
      <c r="HH152"/>
      <c r="HI152"/>
      <c r="HJ152"/>
      <c r="HK152"/>
      <c r="HL152"/>
      <c r="HM152"/>
      <c r="HN152"/>
      <c r="HO152"/>
      <c r="HP152"/>
      <c r="HQ152"/>
      <c r="HR152"/>
      <c r="HS152"/>
      <c r="HT152"/>
      <c r="HU152"/>
      <c r="HV152"/>
      <c r="HW152"/>
      <c r="HX152"/>
      <c r="HY152"/>
      <c r="HZ152"/>
      <c r="IA152"/>
      <c r="IB152"/>
      <c r="IC152"/>
      <c r="ID152"/>
      <c r="IE152"/>
      <c r="IF152"/>
      <c r="IG152"/>
      <c r="IH152"/>
      <c r="II152"/>
      <c r="IJ152"/>
      <c r="IK152"/>
      <c r="IL152"/>
      <c r="IM152"/>
      <c r="IN152"/>
      <c r="IO152"/>
      <c r="IP152"/>
      <c r="IQ152"/>
      <c r="IR152"/>
      <c r="IS152"/>
      <c r="IT152"/>
      <c r="IU152"/>
      <c r="IV152"/>
      <c r="IW152"/>
      <c r="IX152"/>
      <c r="IY152"/>
    </row>
    <row r="153" spans="1:259" ht="28.5" customHeight="1" thickBot="1" x14ac:dyDescent="0.25">
      <c r="A153" s="334">
        <v>126</v>
      </c>
      <c r="B153" s="48"/>
      <c r="C153" s="48"/>
      <c r="D153" s="54" t="s">
        <v>75</v>
      </c>
      <c r="E153" s="133"/>
      <c r="F153" s="157"/>
      <c r="G153" s="157"/>
      <c r="H153" s="157"/>
      <c r="I153" s="157"/>
      <c r="J153" s="157"/>
      <c r="K153" s="157"/>
      <c r="L153" s="157"/>
      <c r="M153" s="157"/>
      <c r="N153" s="157"/>
      <c r="O153" s="57">
        <f>O27+O29+O31+O34+O38+O42+O47+O53+O78+O81+O83+O87+O90+O92+O94+O97+O100+O101+O102+O103+104+O119+O135+O146+O150+O152</f>
        <v>2950877.1092436975</v>
      </c>
      <c r="P153" s="57">
        <f t="shared" ref="P153:W153" si="118">P27+P29+P31+P34+P38+P42+P47+P53+P78+P81+P83+P87+P90+P92+P94+P97+P100+P101+P102+P103+P119+P135+P146+P150+P152</f>
        <v>452100.84033613454</v>
      </c>
      <c r="Q153" s="57">
        <f t="shared" si="118"/>
        <v>2902690.617531416</v>
      </c>
      <c r="R153" s="57">
        <f t="shared" si="118"/>
        <v>63977.591036414582</v>
      </c>
      <c r="S153" s="57">
        <f t="shared" si="118"/>
        <v>190756.30252100842</v>
      </c>
      <c r="T153" s="57">
        <f t="shared" si="118"/>
        <v>0</v>
      </c>
      <c r="U153" s="57">
        <f t="shared" si="118"/>
        <v>79831.932773109249</v>
      </c>
      <c r="V153" s="57">
        <f t="shared" si="118"/>
        <v>0</v>
      </c>
      <c r="W153" s="57">
        <f t="shared" si="118"/>
        <v>469894.3797702567</v>
      </c>
      <c r="X153" s="57">
        <f>SUM(O153:W153)</f>
        <v>7110128.773212037</v>
      </c>
      <c r="Y153" s="184"/>
      <c r="Z153" s="143"/>
      <c r="AA153" s="145"/>
      <c r="AT153"/>
      <c r="AU153"/>
      <c r="AV153"/>
      <c r="AW153"/>
      <c r="AX153"/>
      <c r="AY153"/>
      <c r="AZ153"/>
      <c r="BA153"/>
      <c r="BB153"/>
      <c r="BC153"/>
      <c r="BD153"/>
      <c r="BE153"/>
      <c r="BF153"/>
      <c r="BG153"/>
      <c r="BH153"/>
      <c r="BI153"/>
      <c r="BJ153"/>
      <c r="BK153"/>
      <c r="BL153"/>
      <c r="BM153"/>
      <c r="BN153"/>
      <c r="BO153"/>
      <c r="BP153"/>
      <c r="BQ153"/>
      <c r="BR153"/>
      <c r="BS153"/>
      <c r="BT153"/>
      <c r="BU153"/>
      <c r="BV153"/>
      <c r="BW153"/>
      <c r="BX153"/>
      <c r="BY153"/>
      <c r="BZ153"/>
      <c r="CA153"/>
      <c r="CB153"/>
      <c r="CC153"/>
      <c r="CD153"/>
      <c r="CE153"/>
      <c r="CF153"/>
      <c r="CG153"/>
      <c r="CH153"/>
      <c r="CI153"/>
      <c r="CJ153"/>
      <c r="CK153"/>
      <c r="CL153"/>
      <c r="CM153"/>
      <c r="CN153"/>
      <c r="CO153"/>
      <c r="CP153"/>
      <c r="CQ153"/>
      <c r="CR153"/>
      <c r="CS153"/>
      <c r="CT153"/>
      <c r="CU153"/>
      <c r="CV153"/>
      <c r="CW153"/>
      <c r="CX153"/>
      <c r="CY153"/>
      <c r="CZ153"/>
      <c r="DA153"/>
      <c r="DB153"/>
      <c r="DC153"/>
      <c r="DD153"/>
      <c r="DE153"/>
      <c r="DF153"/>
      <c r="DG153"/>
      <c r="DH153"/>
      <c r="DI153"/>
      <c r="DJ153"/>
      <c r="DK153"/>
      <c r="DL153"/>
      <c r="DM153"/>
      <c r="DN153"/>
      <c r="DO153"/>
      <c r="DP153"/>
      <c r="DQ153"/>
      <c r="DR153"/>
      <c r="DS153"/>
      <c r="DT153"/>
      <c r="DU153"/>
      <c r="DV153"/>
      <c r="DW153"/>
      <c r="DX153"/>
      <c r="DY153"/>
      <c r="DZ153"/>
      <c r="EA153"/>
      <c r="EB153"/>
      <c r="EC153"/>
      <c r="ED153"/>
      <c r="EE153"/>
      <c r="EF153"/>
      <c r="EG153"/>
      <c r="EH153"/>
      <c r="EI153"/>
      <c r="EJ153"/>
      <c r="EK153"/>
      <c r="EL153"/>
      <c r="EM153"/>
      <c r="EN153"/>
      <c r="EO153"/>
      <c r="EP153"/>
      <c r="EQ153"/>
      <c r="ER153"/>
      <c r="ES153"/>
      <c r="ET153"/>
      <c r="EU153"/>
      <c r="EV153"/>
      <c r="EW153"/>
      <c r="EX153"/>
      <c r="EY153"/>
      <c r="EZ153"/>
      <c r="FA153"/>
      <c r="FB153"/>
      <c r="FC153"/>
      <c r="FD153"/>
      <c r="FE153"/>
      <c r="FF153"/>
      <c r="FG153"/>
      <c r="FH153"/>
      <c r="FI153"/>
      <c r="FJ153"/>
      <c r="FK153"/>
      <c r="FL153"/>
      <c r="FM153"/>
      <c r="FN153"/>
      <c r="FO153"/>
      <c r="FP153"/>
      <c r="FQ153"/>
      <c r="FR153"/>
      <c r="FS153"/>
      <c r="FT153"/>
      <c r="FU153"/>
      <c r="FV153"/>
      <c r="FW153"/>
      <c r="FX153"/>
      <c r="FY153"/>
      <c r="FZ153"/>
      <c r="GA153"/>
      <c r="GB153"/>
      <c r="GC153"/>
      <c r="GD153"/>
      <c r="GE153"/>
      <c r="GF153"/>
      <c r="GG153"/>
      <c r="GH153"/>
      <c r="GI153"/>
      <c r="GJ153"/>
      <c r="GK153"/>
      <c r="GL153"/>
      <c r="GM153"/>
      <c r="GN153"/>
      <c r="GO153"/>
      <c r="GP153"/>
      <c r="GQ153"/>
      <c r="GR153"/>
      <c r="GS153"/>
      <c r="GT153"/>
      <c r="GU153"/>
      <c r="GV153"/>
      <c r="GW153"/>
      <c r="GX153"/>
      <c r="GY153"/>
      <c r="GZ153"/>
      <c r="HA153"/>
      <c r="HB153"/>
      <c r="HC153"/>
      <c r="HD153"/>
      <c r="HE153"/>
      <c r="HF153"/>
      <c r="HG153"/>
      <c r="HH153"/>
      <c r="HI153"/>
      <c r="HJ153"/>
      <c r="HK153"/>
      <c r="HL153"/>
      <c r="HM153"/>
      <c r="HN153"/>
      <c r="HO153"/>
      <c r="HP153"/>
      <c r="HQ153"/>
      <c r="HR153"/>
      <c r="HS153"/>
      <c r="HT153"/>
      <c r="HU153"/>
      <c r="HV153"/>
      <c r="HW153"/>
      <c r="HX153"/>
      <c r="HY153"/>
      <c r="HZ153"/>
      <c r="IA153"/>
      <c r="IB153"/>
      <c r="IC153"/>
      <c r="ID153"/>
      <c r="IE153"/>
      <c r="IF153"/>
      <c r="IG153"/>
      <c r="IH153"/>
      <c r="II153"/>
      <c r="IJ153"/>
      <c r="IK153"/>
      <c r="IL153"/>
      <c r="IM153"/>
      <c r="IN153"/>
      <c r="IO153"/>
      <c r="IP153"/>
      <c r="IQ153"/>
      <c r="IR153"/>
      <c r="IS153"/>
      <c r="IT153"/>
      <c r="IU153"/>
      <c r="IV153"/>
      <c r="IW153"/>
      <c r="IX153"/>
      <c r="IY153"/>
    </row>
    <row r="154" spans="1:259" ht="18" customHeight="1" x14ac:dyDescent="0.2">
      <c r="A154" s="283"/>
      <c r="B154" s="283"/>
      <c r="C154" s="283"/>
      <c r="D154" s="284"/>
      <c r="E154" s="285"/>
      <c r="F154" s="286"/>
      <c r="G154" s="286"/>
      <c r="H154" s="286"/>
      <c r="I154" s="286"/>
      <c r="J154" s="286"/>
      <c r="K154" s="286"/>
      <c r="L154" s="286"/>
      <c r="M154" s="286"/>
      <c r="N154" s="286"/>
      <c r="O154" s="287"/>
      <c r="P154" s="287"/>
      <c r="Q154" s="287"/>
      <c r="R154" s="287"/>
      <c r="S154" s="287"/>
      <c r="T154" s="287"/>
      <c r="U154" s="287"/>
      <c r="V154" s="287"/>
      <c r="W154" s="287"/>
      <c r="X154" s="287"/>
      <c r="Y154" s="288"/>
      <c r="Z154" s="289"/>
      <c r="AA154" s="290"/>
      <c r="AT154"/>
      <c r="AU154"/>
      <c r="AV154"/>
      <c r="AW154"/>
      <c r="AX154"/>
      <c r="AY154"/>
      <c r="AZ154"/>
      <c r="BA154"/>
      <c r="BB154"/>
      <c r="BC154"/>
      <c r="BD154"/>
      <c r="BE154"/>
      <c r="BF154"/>
      <c r="BG154"/>
      <c r="BH154"/>
      <c r="BI154"/>
      <c r="BJ154"/>
      <c r="BK154"/>
      <c r="BL154"/>
      <c r="BM154"/>
      <c r="BN154"/>
      <c r="BO154"/>
      <c r="BP154"/>
      <c r="BQ154"/>
      <c r="BR154"/>
      <c r="BS154"/>
      <c r="BT154"/>
      <c r="BU154"/>
      <c r="BV154"/>
      <c r="BW154"/>
      <c r="BX154"/>
      <c r="BY154"/>
      <c r="BZ154"/>
      <c r="CA154"/>
      <c r="CB154"/>
      <c r="CC154"/>
      <c r="CD154"/>
      <c r="CE154"/>
      <c r="CF154"/>
      <c r="CG154"/>
      <c r="CH154"/>
      <c r="CI154"/>
      <c r="CJ154"/>
      <c r="CK154"/>
      <c r="CL154"/>
      <c r="CM154"/>
      <c r="CN154"/>
      <c r="CO154"/>
      <c r="CP154"/>
      <c r="CQ154"/>
      <c r="CR154"/>
      <c r="CS154"/>
      <c r="CT154"/>
      <c r="CU154"/>
      <c r="CV154"/>
      <c r="CW154"/>
      <c r="CX154"/>
      <c r="CY154"/>
      <c r="CZ154"/>
      <c r="DA154"/>
      <c r="DB154"/>
      <c r="DC154"/>
      <c r="DD154"/>
      <c r="DE154"/>
      <c r="DF154"/>
      <c r="DG154"/>
      <c r="DH154"/>
      <c r="DI154"/>
      <c r="DJ154"/>
      <c r="DK154"/>
      <c r="DL154"/>
      <c r="DM154"/>
      <c r="DN154"/>
      <c r="DO154"/>
      <c r="DP154"/>
      <c r="DQ154"/>
      <c r="DR154"/>
      <c r="DS154"/>
      <c r="DT154"/>
      <c r="DU154"/>
      <c r="DV154"/>
      <c r="DW154"/>
      <c r="DX154"/>
      <c r="DY154"/>
      <c r="DZ154"/>
      <c r="EA154"/>
      <c r="EB154"/>
      <c r="EC154"/>
      <c r="ED154"/>
      <c r="EE154"/>
      <c r="EF154"/>
      <c r="EG154"/>
      <c r="EH154"/>
      <c r="EI154"/>
      <c r="EJ154"/>
      <c r="EK154"/>
      <c r="EL154"/>
      <c r="EM154"/>
      <c r="EN154"/>
      <c r="EO154"/>
      <c r="EP154"/>
      <c r="EQ154"/>
      <c r="ER154"/>
      <c r="ES154"/>
      <c r="ET154"/>
      <c r="EU154"/>
      <c r="EV154"/>
      <c r="EW154"/>
      <c r="EX154"/>
      <c r="EY154"/>
      <c r="EZ154"/>
      <c r="FA154"/>
      <c r="FB154"/>
      <c r="FC154"/>
      <c r="FD154"/>
      <c r="FE154"/>
      <c r="FF154"/>
      <c r="FG154"/>
      <c r="FH154"/>
      <c r="FI154"/>
      <c r="FJ154"/>
      <c r="FK154"/>
      <c r="FL154"/>
      <c r="FM154"/>
      <c r="FN154"/>
      <c r="FO154"/>
      <c r="FP154"/>
      <c r="FQ154"/>
      <c r="FR154"/>
      <c r="FS154"/>
      <c r="FT154"/>
      <c r="FU154"/>
      <c r="FV154"/>
      <c r="FW154"/>
      <c r="FX154"/>
      <c r="FY154"/>
      <c r="FZ154"/>
      <c r="GA154"/>
      <c r="GB154"/>
      <c r="GC154"/>
      <c r="GD154"/>
      <c r="GE154"/>
      <c r="GF154"/>
      <c r="GG154"/>
      <c r="GH154"/>
      <c r="GI154"/>
      <c r="GJ154"/>
      <c r="GK154"/>
      <c r="GL154"/>
      <c r="GM154"/>
      <c r="GN154"/>
      <c r="GO154"/>
      <c r="GP154"/>
      <c r="GQ154"/>
      <c r="GR154"/>
      <c r="GS154"/>
      <c r="GT154"/>
      <c r="GU154"/>
      <c r="GV154"/>
      <c r="GW154"/>
      <c r="GX154"/>
      <c r="GY154"/>
      <c r="GZ154"/>
      <c r="HA154"/>
      <c r="HB154"/>
      <c r="HC154"/>
      <c r="HD154"/>
      <c r="HE154"/>
      <c r="HF154"/>
      <c r="HG154"/>
      <c r="HH154"/>
      <c r="HI154"/>
      <c r="HJ154"/>
      <c r="HK154"/>
      <c r="HL154"/>
      <c r="HM154"/>
      <c r="HN154"/>
      <c r="HO154"/>
      <c r="HP154"/>
      <c r="HQ154"/>
      <c r="HR154"/>
      <c r="HS154"/>
      <c r="HT154"/>
      <c r="HU154"/>
      <c r="HV154"/>
      <c r="HW154"/>
      <c r="HX154"/>
      <c r="HY154"/>
      <c r="HZ154"/>
      <c r="IA154"/>
      <c r="IB154"/>
      <c r="IC154"/>
      <c r="ID154"/>
      <c r="IE154"/>
      <c r="IF154"/>
      <c r="IG154"/>
      <c r="IH154"/>
      <c r="II154"/>
      <c r="IJ154"/>
      <c r="IK154"/>
      <c r="IL154"/>
      <c r="IM154"/>
      <c r="IN154"/>
      <c r="IO154"/>
      <c r="IP154"/>
      <c r="IQ154"/>
      <c r="IR154"/>
      <c r="IS154"/>
      <c r="IT154"/>
      <c r="IU154"/>
      <c r="IV154"/>
      <c r="IW154"/>
      <c r="IX154"/>
      <c r="IY154"/>
    </row>
    <row r="155" spans="1:259" ht="13.5" customHeight="1" x14ac:dyDescent="0.2">
      <c r="A155" s="283"/>
      <c r="B155" s="283"/>
      <c r="C155" s="283"/>
      <c r="D155" s="284"/>
      <c r="E155" s="285"/>
      <c r="F155" s="286"/>
      <c r="G155" s="286"/>
      <c r="H155" s="286"/>
      <c r="I155" s="286"/>
      <c r="J155" s="286"/>
      <c r="K155" s="286"/>
      <c r="L155" s="286"/>
      <c r="M155" s="286"/>
      <c r="N155" s="286"/>
      <c r="O155" s="287"/>
      <c r="P155" s="287"/>
      <c r="Q155" s="287"/>
      <c r="R155" s="287"/>
      <c r="S155" s="287"/>
      <c r="T155" s="287"/>
      <c r="U155" s="287"/>
      <c r="V155" s="287"/>
      <c r="W155" s="287"/>
      <c r="X155" s="287"/>
      <c r="Y155" s="288"/>
      <c r="Z155" s="289"/>
      <c r="AA155" s="290"/>
      <c r="AT155"/>
      <c r="AU155"/>
      <c r="AV155"/>
      <c r="AW155"/>
      <c r="AX155"/>
      <c r="AY155"/>
      <c r="AZ155"/>
      <c r="BA155"/>
      <c r="BB155"/>
      <c r="BC155"/>
      <c r="BD155"/>
      <c r="BE155"/>
      <c r="BF155"/>
      <c r="BG155"/>
      <c r="BH155"/>
      <c r="BI155"/>
      <c r="BJ155"/>
      <c r="BK155"/>
      <c r="BL155"/>
      <c r="BM155"/>
      <c r="BN155"/>
      <c r="BO155"/>
      <c r="BP155"/>
      <c r="BQ155"/>
      <c r="BR155"/>
      <c r="BS155"/>
      <c r="BT155"/>
      <c r="BU155"/>
      <c r="BV155"/>
      <c r="BW155"/>
      <c r="BX155"/>
      <c r="BY155"/>
      <c r="BZ155"/>
      <c r="CA155"/>
      <c r="CB155"/>
      <c r="CC155"/>
      <c r="CD155"/>
      <c r="CE155"/>
      <c r="CF155"/>
      <c r="CG155"/>
      <c r="CH155"/>
      <c r="CI155"/>
      <c r="CJ155"/>
      <c r="CK155"/>
      <c r="CL155"/>
      <c r="CM155"/>
      <c r="CN155"/>
      <c r="CO155"/>
      <c r="CP155"/>
      <c r="CQ155"/>
      <c r="CR155"/>
      <c r="CS155"/>
      <c r="CT155"/>
      <c r="CU155"/>
      <c r="CV155"/>
      <c r="CW155"/>
      <c r="CX155"/>
      <c r="CY155"/>
      <c r="CZ155"/>
      <c r="DA155"/>
      <c r="DB155"/>
      <c r="DC155"/>
      <c r="DD155"/>
      <c r="DE155"/>
      <c r="DF155"/>
      <c r="DG155"/>
      <c r="DH155"/>
      <c r="DI155"/>
      <c r="DJ155"/>
      <c r="DK155"/>
      <c r="DL155"/>
      <c r="DM155"/>
      <c r="DN155"/>
      <c r="DO155"/>
      <c r="DP155"/>
      <c r="DQ155"/>
      <c r="DR155"/>
      <c r="DS155"/>
      <c r="DT155"/>
      <c r="DU155"/>
      <c r="DV155"/>
      <c r="DW155"/>
      <c r="DX155"/>
      <c r="DY155"/>
      <c r="DZ155"/>
      <c r="EA155"/>
      <c r="EB155"/>
      <c r="EC155"/>
      <c r="ED155"/>
      <c r="EE155"/>
      <c r="EF155"/>
      <c r="EG155"/>
      <c r="EH155"/>
      <c r="EI155"/>
      <c r="EJ155"/>
      <c r="EK155"/>
      <c r="EL155"/>
      <c r="EM155"/>
      <c r="EN155"/>
      <c r="EO155"/>
      <c r="EP155"/>
      <c r="EQ155"/>
      <c r="ER155"/>
      <c r="ES155"/>
      <c r="ET155"/>
      <c r="EU155"/>
      <c r="EV155"/>
      <c r="EW155"/>
      <c r="EX155"/>
      <c r="EY155"/>
      <c r="EZ155"/>
      <c r="FA155"/>
      <c r="FB155"/>
      <c r="FC155"/>
      <c r="FD155"/>
      <c r="FE155"/>
      <c r="FF155"/>
      <c r="FG155"/>
      <c r="FH155"/>
      <c r="FI155"/>
      <c r="FJ155"/>
      <c r="FK155"/>
      <c r="FL155"/>
      <c r="FM155"/>
      <c r="FN155"/>
      <c r="FO155"/>
      <c r="FP155"/>
      <c r="FQ155"/>
      <c r="FR155"/>
      <c r="FS155"/>
      <c r="FT155"/>
      <c r="FU155"/>
      <c r="FV155"/>
      <c r="FW155"/>
      <c r="FX155"/>
      <c r="FY155"/>
      <c r="FZ155"/>
      <c r="GA155"/>
      <c r="GB155"/>
      <c r="GC155"/>
      <c r="GD155"/>
      <c r="GE155"/>
      <c r="GF155"/>
      <c r="GG155"/>
      <c r="GH155"/>
      <c r="GI155"/>
      <c r="GJ155"/>
      <c r="GK155"/>
      <c r="GL155"/>
      <c r="GM155"/>
      <c r="GN155"/>
      <c r="GO155"/>
      <c r="GP155"/>
      <c r="GQ155"/>
      <c r="GR155"/>
      <c r="GS155"/>
      <c r="GT155"/>
      <c r="GU155"/>
      <c r="GV155"/>
      <c r="GW155"/>
      <c r="GX155"/>
      <c r="GY155"/>
      <c r="GZ155"/>
      <c r="HA155"/>
      <c r="HB155"/>
      <c r="HC155"/>
      <c r="HD155"/>
      <c r="HE155"/>
      <c r="HF155"/>
      <c r="HG155"/>
      <c r="HH155"/>
      <c r="HI155"/>
      <c r="HJ155"/>
      <c r="HK155"/>
      <c r="HL155"/>
      <c r="HM155"/>
      <c r="HN155"/>
      <c r="HO155"/>
      <c r="HP155"/>
      <c r="HQ155"/>
      <c r="HR155"/>
      <c r="HS155"/>
      <c r="HT155"/>
      <c r="HU155"/>
      <c r="HV155"/>
      <c r="HW155"/>
      <c r="HX155"/>
      <c r="HY155"/>
      <c r="HZ155"/>
      <c r="IA155"/>
      <c r="IB155"/>
      <c r="IC155"/>
      <c r="ID155"/>
      <c r="IE155"/>
      <c r="IF155"/>
      <c r="IG155"/>
      <c r="IH155"/>
      <c r="II155"/>
      <c r="IJ155"/>
      <c r="IK155"/>
      <c r="IL155"/>
      <c r="IM155"/>
      <c r="IN155"/>
      <c r="IO155"/>
      <c r="IP155"/>
      <c r="IQ155"/>
      <c r="IR155"/>
      <c r="IS155"/>
      <c r="IT155"/>
      <c r="IU155"/>
      <c r="IV155"/>
      <c r="IW155"/>
      <c r="IX155"/>
      <c r="IY155"/>
    </row>
    <row r="156" spans="1:259" ht="15.75" hidden="1" customHeight="1" x14ac:dyDescent="0.2">
      <c r="A156" s="283"/>
      <c r="B156" s="207"/>
      <c r="D156" s="372" t="s">
        <v>370</v>
      </c>
      <c r="E156" s="372"/>
      <c r="F156" s="105"/>
      <c r="G156" s="105"/>
      <c r="H156" s="109"/>
      <c r="I156" s="286"/>
      <c r="J156" s="286"/>
      <c r="K156" s="286"/>
      <c r="L156" s="286"/>
      <c r="M156" s="286"/>
      <c r="N156" s="286"/>
      <c r="O156" s="287"/>
      <c r="P156" s="287"/>
      <c r="Q156" s="287"/>
      <c r="R156" s="287"/>
      <c r="S156" s="287"/>
      <c r="T156" s="287"/>
      <c r="U156" s="287"/>
      <c r="V156" s="287"/>
      <c r="W156" s="287"/>
      <c r="X156" s="287"/>
      <c r="Y156" s="288"/>
      <c r="Z156" s="289"/>
      <c r="AA156" s="290"/>
      <c r="AT156"/>
      <c r="AU156"/>
      <c r="AV156"/>
      <c r="AW156"/>
      <c r="AX156"/>
      <c r="AY156"/>
      <c r="AZ156"/>
      <c r="BA156"/>
      <c r="BB156"/>
      <c r="BC156"/>
      <c r="BD156"/>
      <c r="BE156"/>
      <c r="BF156"/>
      <c r="BG156"/>
      <c r="BH156"/>
      <c r="BI156"/>
      <c r="BJ156"/>
      <c r="BK156"/>
      <c r="BL156"/>
      <c r="BM156"/>
      <c r="BN156"/>
      <c r="BO156"/>
      <c r="BP156"/>
      <c r="BQ156"/>
      <c r="BR156"/>
      <c r="BS156"/>
      <c r="BT156"/>
      <c r="BU156"/>
      <c r="BV156"/>
      <c r="BW156"/>
      <c r="BX156"/>
      <c r="BY156"/>
      <c r="BZ156"/>
      <c r="CA156"/>
      <c r="CB156"/>
      <c r="CC156"/>
      <c r="CD156"/>
      <c r="CE156"/>
      <c r="CF156"/>
      <c r="CG156"/>
      <c r="CH156"/>
      <c r="CI156"/>
      <c r="CJ156"/>
      <c r="CK156"/>
      <c r="CL156"/>
      <c r="CM156"/>
      <c r="CN156"/>
      <c r="CO156"/>
      <c r="CP156"/>
      <c r="CQ156"/>
      <c r="CR156"/>
      <c r="CS156"/>
      <c r="CT156"/>
      <c r="CU156"/>
      <c r="CV156"/>
      <c r="CW156"/>
      <c r="CX156"/>
      <c r="CY156"/>
      <c r="CZ156"/>
      <c r="DA156"/>
      <c r="DB156"/>
      <c r="DC156"/>
      <c r="DD156"/>
      <c r="DE156"/>
      <c r="DF156"/>
      <c r="DG156"/>
      <c r="DH156"/>
      <c r="DI156"/>
      <c r="DJ156"/>
      <c r="DK156"/>
      <c r="DL156"/>
      <c r="DM156"/>
      <c r="DN156"/>
      <c r="DO156"/>
      <c r="DP156"/>
      <c r="DQ156"/>
      <c r="DR156"/>
      <c r="DS156"/>
      <c r="DT156"/>
      <c r="DU156"/>
      <c r="DV156"/>
      <c r="DW156"/>
      <c r="DX156"/>
      <c r="DY156"/>
      <c r="DZ156"/>
      <c r="EA156"/>
      <c r="EB156"/>
      <c r="EC156"/>
      <c r="ED156"/>
      <c r="EE156"/>
      <c r="EF156"/>
      <c r="EG156"/>
      <c r="EH156"/>
      <c r="EI156"/>
      <c r="EJ156"/>
      <c r="EK156"/>
      <c r="EL156"/>
      <c r="EM156"/>
      <c r="EN156"/>
      <c r="EO156"/>
      <c r="EP156"/>
      <c r="EQ156"/>
      <c r="ER156"/>
      <c r="ES156"/>
      <c r="ET156"/>
      <c r="EU156"/>
      <c r="EV156"/>
      <c r="EW156"/>
      <c r="EX156"/>
      <c r="EY156"/>
      <c r="EZ156"/>
      <c r="FA156"/>
      <c r="FB156"/>
      <c r="FC156"/>
      <c r="FD156"/>
      <c r="FE156"/>
      <c r="FF156"/>
      <c r="FG156"/>
      <c r="FH156"/>
      <c r="FI156"/>
      <c r="FJ156"/>
      <c r="FK156"/>
      <c r="FL156"/>
      <c r="FM156"/>
      <c r="FN156"/>
      <c r="FO156"/>
      <c r="FP156"/>
      <c r="FQ156"/>
      <c r="FR156"/>
      <c r="FS156"/>
      <c r="FT156"/>
      <c r="FU156"/>
      <c r="FV156"/>
      <c r="FW156"/>
      <c r="FX156"/>
      <c r="FY156"/>
      <c r="FZ156"/>
      <c r="GA156"/>
      <c r="GB156"/>
      <c r="GC156"/>
      <c r="GD156"/>
      <c r="GE156"/>
      <c r="GF156"/>
      <c r="GG156"/>
      <c r="GH156"/>
      <c r="GI156"/>
      <c r="GJ156"/>
      <c r="GK156"/>
      <c r="GL156"/>
      <c r="GM156"/>
      <c r="GN156"/>
      <c r="GO156"/>
      <c r="GP156"/>
      <c r="GQ156"/>
      <c r="GR156"/>
      <c r="GS156"/>
      <c r="GT156"/>
      <c r="GU156"/>
      <c r="GV156"/>
      <c r="GW156"/>
      <c r="GX156"/>
      <c r="GY156"/>
      <c r="GZ156"/>
      <c r="HA156"/>
      <c r="HB156"/>
      <c r="HC156"/>
      <c r="HD156"/>
      <c r="HE156"/>
      <c r="HF156"/>
      <c r="HG156"/>
      <c r="HH156"/>
      <c r="HI156"/>
      <c r="HJ156"/>
      <c r="HK156"/>
      <c r="HL156"/>
      <c r="HM156"/>
      <c r="HN156"/>
      <c r="HO156"/>
      <c r="HP156"/>
      <c r="HQ156"/>
      <c r="HR156"/>
      <c r="HS156"/>
      <c r="HT156"/>
      <c r="HU156"/>
      <c r="HV156"/>
      <c r="HW156"/>
      <c r="HX156"/>
      <c r="HY156"/>
      <c r="HZ156"/>
      <c r="IA156"/>
      <c r="IB156"/>
      <c r="IC156"/>
      <c r="ID156"/>
      <c r="IE156"/>
      <c r="IF156"/>
      <c r="IG156"/>
      <c r="IH156"/>
      <c r="II156"/>
      <c r="IJ156"/>
      <c r="IK156"/>
      <c r="IL156"/>
      <c r="IM156"/>
      <c r="IN156"/>
      <c r="IO156"/>
      <c r="IP156"/>
      <c r="IQ156"/>
      <c r="IR156"/>
      <c r="IS156"/>
      <c r="IT156"/>
      <c r="IU156"/>
      <c r="IV156"/>
      <c r="IW156"/>
      <c r="IX156"/>
      <c r="IY156"/>
    </row>
    <row r="157" spans="1:259" ht="18" hidden="1" customHeight="1" x14ac:dyDescent="0.2">
      <c r="A157" s="283"/>
      <c r="B157" s="337" t="s">
        <v>371</v>
      </c>
      <c r="C157" s="337"/>
      <c r="D157" s="337"/>
      <c r="E157" s="337"/>
      <c r="F157" s="109"/>
      <c r="G157" s="109"/>
      <c r="H157" s="109"/>
      <c r="I157" s="286"/>
      <c r="J157" s="286"/>
      <c r="K157" s="286"/>
      <c r="L157" s="286"/>
      <c r="M157" s="286"/>
      <c r="N157" s="286"/>
      <c r="O157" s="287"/>
      <c r="P157" s="287"/>
      <c r="Q157" s="287"/>
      <c r="R157" s="287"/>
      <c r="S157" s="287"/>
      <c r="T157" s="287"/>
      <c r="U157" s="287"/>
      <c r="V157" s="287"/>
      <c r="W157" s="287"/>
      <c r="X157" s="287"/>
      <c r="Y157" s="288"/>
      <c r="Z157" s="289"/>
      <c r="AA157" s="290"/>
      <c r="AT157"/>
      <c r="AU157"/>
      <c r="AV157"/>
      <c r="AW157"/>
      <c r="AX157"/>
      <c r="AY157"/>
      <c r="AZ157"/>
      <c r="BA157"/>
      <c r="BB157"/>
      <c r="BC157"/>
      <c r="BD157"/>
      <c r="BE157"/>
      <c r="BF157"/>
      <c r="BG157"/>
      <c r="BH157"/>
      <c r="BI157"/>
      <c r="BJ157"/>
      <c r="BK157"/>
      <c r="BL157"/>
      <c r="BM157"/>
      <c r="BN157"/>
      <c r="BO157"/>
      <c r="BP157"/>
      <c r="BQ157"/>
      <c r="BR157"/>
      <c r="BS157"/>
      <c r="BT157"/>
      <c r="BU157"/>
      <c r="BV157"/>
      <c r="BW157"/>
      <c r="BX157"/>
      <c r="BY157"/>
      <c r="BZ157"/>
      <c r="CA157"/>
      <c r="CB157"/>
      <c r="CC157"/>
      <c r="CD157"/>
      <c r="CE157"/>
      <c r="CF157"/>
      <c r="CG157"/>
      <c r="CH157"/>
      <c r="CI157"/>
      <c r="CJ157"/>
      <c r="CK157"/>
      <c r="CL157"/>
      <c r="CM157"/>
      <c r="CN157"/>
      <c r="CO157"/>
      <c r="CP157"/>
      <c r="CQ157"/>
      <c r="CR157"/>
      <c r="CS157"/>
      <c r="CT157"/>
      <c r="CU157"/>
      <c r="CV157"/>
      <c r="CW157"/>
      <c r="CX157"/>
      <c r="CY157"/>
      <c r="CZ157"/>
      <c r="DA157"/>
      <c r="DB157"/>
      <c r="DC157"/>
      <c r="DD157"/>
      <c r="DE157"/>
      <c r="DF157"/>
      <c r="DG157"/>
      <c r="DH157"/>
      <c r="DI157"/>
      <c r="DJ157"/>
      <c r="DK157"/>
      <c r="DL157"/>
      <c r="DM157"/>
      <c r="DN157"/>
      <c r="DO157"/>
      <c r="DP157"/>
      <c r="DQ157"/>
      <c r="DR157"/>
      <c r="DS157"/>
      <c r="DT157"/>
      <c r="DU157"/>
      <c r="DV157"/>
      <c r="DW157"/>
      <c r="DX157"/>
      <c r="DY157"/>
      <c r="DZ157"/>
      <c r="EA157"/>
      <c r="EB157"/>
      <c r="EC157"/>
      <c r="ED157"/>
      <c r="EE157"/>
      <c r="EF157"/>
      <c r="EG157"/>
      <c r="EH157"/>
      <c r="EI157"/>
      <c r="EJ157"/>
      <c r="EK157"/>
      <c r="EL157"/>
      <c r="EM157"/>
      <c r="EN157"/>
      <c r="EO157"/>
      <c r="EP157"/>
      <c r="EQ157"/>
      <c r="ER157"/>
      <c r="ES157"/>
      <c r="ET157"/>
      <c r="EU157"/>
      <c r="EV157"/>
      <c r="EW157"/>
      <c r="EX157"/>
      <c r="EY157"/>
      <c r="EZ157"/>
      <c r="FA157"/>
      <c r="FB157"/>
      <c r="FC157"/>
      <c r="FD157"/>
      <c r="FE157"/>
      <c r="FF157"/>
      <c r="FG157"/>
      <c r="FH157"/>
      <c r="FI157"/>
      <c r="FJ157"/>
      <c r="FK157"/>
      <c r="FL157"/>
      <c r="FM157"/>
      <c r="FN157"/>
      <c r="FO157"/>
      <c r="FP157"/>
      <c r="FQ157"/>
      <c r="FR157"/>
      <c r="FS157"/>
      <c r="FT157"/>
      <c r="FU157"/>
      <c r="FV157"/>
      <c r="FW157"/>
      <c r="FX157"/>
      <c r="FY157"/>
      <c r="FZ157"/>
      <c r="GA157"/>
      <c r="GB157"/>
      <c r="GC157"/>
      <c r="GD157"/>
      <c r="GE157"/>
      <c r="GF157"/>
      <c r="GG157"/>
      <c r="GH157"/>
      <c r="GI157"/>
      <c r="GJ157"/>
      <c r="GK157"/>
      <c r="GL157"/>
      <c r="GM157"/>
      <c r="GN157"/>
      <c r="GO157"/>
      <c r="GP157"/>
      <c r="GQ157"/>
      <c r="GR157"/>
      <c r="GS157"/>
      <c r="GT157"/>
      <c r="GU157"/>
      <c r="GV157"/>
      <c r="GW157"/>
      <c r="GX157"/>
      <c r="GY157"/>
      <c r="GZ157"/>
      <c r="HA157"/>
      <c r="HB157"/>
      <c r="HC157"/>
      <c r="HD157"/>
      <c r="HE157"/>
      <c r="HF157"/>
      <c r="HG157"/>
      <c r="HH157"/>
      <c r="HI157"/>
      <c r="HJ157"/>
      <c r="HK157"/>
      <c r="HL157"/>
      <c r="HM157"/>
      <c r="HN157"/>
      <c r="HO157"/>
      <c r="HP157"/>
      <c r="HQ157"/>
      <c r="HR157"/>
      <c r="HS157"/>
      <c r="HT157"/>
      <c r="HU157"/>
      <c r="HV157"/>
      <c r="HW157"/>
      <c r="HX157"/>
      <c r="HY157"/>
      <c r="HZ157"/>
      <c r="IA157"/>
      <c r="IB157"/>
      <c r="IC157"/>
      <c r="ID157"/>
      <c r="IE157"/>
      <c r="IF157"/>
      <c r="IG157"/>
      <c r="IH157"/>
      <c r="II157"/>
      <c r="IJ157"/>
      <c r="IK157"/>
      <c r="IL157"/>
      <c r="IM157"/>
      <c r="IN157"/>
      <c r="IO157"/>
      <c r="IP157"/>
      <c r="IQ157"/>
      <c r="IR157"/>
      <c r="IS157"/>
      <c r="IT157"/>
      <c r="IU157"/>
      <c r="IV157"/>
      <c r="IW157"/>
      <c r="IX157"/>
      <c r="IY157"/>
    </row>
    <row r="158" spans="1:259" ht="18" hidden="1" customHeight="1" x14ac:dyDescent="0.2">
      <c r="A158" s="283"/>
      <c r="B158" s="304"/>
      <c r="C158" s="304"/>
      <c r="D158" s="304"/>
      <c r="F158" s="109"/>
      <c r="G158" s="109"/>
      <c r="H158" s="109"/>
      <c r="I158" s="286"/>
      <c r="J158" s="286"/>
      <c r="K158" s="286"/>
      <c r="L158" s="286"/>
      <c r="M158" s="286"/>
      <c r="N158" s="286"/>
      <c r="O158" s="287"/>
      <c r="P158" s="287"/>
      <c r="Q158" s="287"/>
      <c r="R158" s="287"/>
      <c r="S158" s="287"/>
      <c r="T158" s="287"/>
      <c r="U158" s="287"/>
      <c r="V158" s="287"/>
      <c r="W158" s="287"/>
      <c r="X158" s="287"/>
      <c r="Y158" s="288"/>
      <c r="Z158" s="289"/>
      <c r="AA158" s="290"/>
      <c r="AT158"/>
      <c r="AU158"/>
      <c r="AV158"/>
      <c r="AW158"/>
      <c r="AX158"/>
      <c r="AY158"/>
      <c r="AZ158"/>
      <c r="BA158"/>
      <c r="BB158"/>
      <c r="BC158"/>
      <c r="BD158"/>
      <c r="BE158"/>
      <c r="BF158"/>
      <c r="BG158"/>
      <c r="BH158"/>
      <c r="BI158"/>
      <c r="BJ158"/>
      <c r="BK158"/>
      <c r="BL158"/>
      <c r="BM158"/>
      <c r="BN158"/>
      <c r="BO158"/>
      <c r="BP158"/>
      <c r="BQ158"/>
      <c r="BR158"/>
      <c r="BS158"/>
      <c r="BT158"/>
      <c r="BU158"/>
      <c r="BV158"/>
      <c r="BW158"/>
      <c r="BX158"/>
      <c r="BY158"/>
      <c r="BZ158"/>
      <c r="CA158"/>
      <c r="CB158"/>
      <c r="CC158"/>
      <c r="CD158"/>
      <c r="CE158"/>
      <c r="CF158"/>
      <c r="CG158"/>
      <c r="CH158"/>
      <c r="CI158"/>
      <c r="CJ158"/>
      <c r="CK158"/>
      <c r="CL158"/>
      <c r="CM158"/>
      <c r="CN158"/>
      <c r="CO158"/>
      <c r="CP158"/>
      <c r="CQ158"/>
      <c r="CR158"/>
      <c r="CS158"/>
      <c r="CT158"/>
      <c r="CU158"/>
      <c r="CV158"/>
      <c r="CW158"/>
      <c r="CX158"/>
      <c r="CY158"/>
      <c r="CZ158"/>
      <c r="DA158"/>
      <c r="DB158"/>
      <c r="DC158"/>
      <c r="DD158"/>
      <c r="DE158"/>
      <c r="DF158"/>
      <c r="DG158"/>
      <c r="DH158"/>
      <c r="DI158"/>
      <c r="DJ158"/>
      <c r="DK158"/>
      <c r="DL158"/>
      <c r="DM158"/>
      <c r="DN158"/>
      <c r="DO158"/>
      <c r="DP158"/>
      <c r="DQ158"/>
      <c r="DR158"/>
      <c r="DS158"/>
      <c r="DT158"/>
      <c r="DU158"/>
      <c r="DV158"/>
      <c r="DW158"/>
      <c r="DX158"/>
      <c r="DY158"/>
      <c r="DZ158"/>
      <c r="EA158"/>
      <c r="EB158"/>
      <c r="EC158"/>
      <c r="ED158"/>
      <c r="EE158"/>
      <c r="EF158"/>
      <c r="EG158"/>
      <c r="EH158"/>
      <c r="EI158"/>
      <c r="EJ158"/>
      <c r="EK158"/>
      <c r="EL158"/>
      <c r="EM158"/>
      <c r="EN158"/>
      <c r="EO158"/>
      <c r="EP158"/>
      <c r="EQ158"/>
      <c r="ER158"/>
      <c r="ES158"/>
      <c r="ET158"/>
      <c r="EU158"/>
      <c r="EV158"/>
      <c r="EW158"/>
      <c r="EX158"/>
      <c r="EY158"/>
      <c r="EZ158"/>
      <c r="FA158"/>
      <c r="FB158"/>
      <c r="FC158"/>
      <c r="FD158"/>
      <c r="FE158"/>
      <c r="FF158"/>
      <c r="FG158"/>
      <c r="FH158"/>
      <c r="FI158"/>
      <c r="FJ158"/>
      <c r="FK158"/>
      <c r="FL158"/>
      <c r="FM158"/>
      <c r="FN158"/>
      <c r="FO158"/>
      <c r="FP158"/>
      <c r="FQ158"/>
      <c r="FR158"/>
      <c r="FS158"/>
      <c r="FT158"/>
      <c r="FU158"/>
      <c r="FV158"/>
      <c r="FW158"/>
      <c r="FX158"/>
      <c r="FY158"/>
      <c r="FZ158"/>
      <c r="GA158"/>
      <c r="GB158"/>
      <c r="GC158"/>
      <c r="GD158"/>
      <c r="GE158"/>
      <c r="GF158"/>
      <c r="GG158"/>
      <c r="GH158"/>
      <c r="GI158"/>
      <c r="GJ158"/>
      <c r="GK158"/>
      <c r="GL158"/>
      <c r="GM158"/>
      <c r="GN158"/>
      <c r="GO158"/>
      <c r="GP158"/>
      <c r="GQ158"/>
      <c r="GR158"/>
      <c r="GS158"/>
      <c r="GT158"/>
      <c r="GU158"/>
      <c r="GV158"/>
      <c r="GW158"/>
      <c r="GX158"/>
      <c r="GY158"/>
      <c r="GZ158"/>
      <c r="HA158"/>
      <c r="HB158"/>
      <c r="HC158"/>
      <c r="HD158"/>
      <c r="HE158"/>
      <c r="HF158"/>
      <c r="HG158"/>
      <c r="HH158"/>
      <c r="HI158"/>
      <c r="HJ158"/>
      <c r="HK158"/>
      <c r="HL158"/>
      <c r="HM158"/>
      <c r="HN158"/>
      <c r="HO158"/>
      <c r="HP158"/>
      <c r="HQ158"/>
      <c r="HR158"/>
      <c r="HS158"/>
      <c r="HT158"/>
      <c r="HU158"/>
      <c r="HV158"/>
      <c r="HW158"/>
      <c r="HX158"/>
      <c r="HY158"/>
      <c r="HZ158"/>
      <c r="IA158"/>
      <c r="IB158"/>
      <c r="IC158"/>
      <c r="ID158"/>
      <c r="IE158"/>
      <c r="IF158"/>
      <c r="IG158"/>
      <c r="IH158"/>
      <c r="II158"/>
      <c r="IJ158"/>
      <c r="IK158"/>
      <c r="IL158"/>
      <c r="IM158"/>
      <c r="IN158"/>
      <c r="IO158"/>
      <c r="IP158"/>
      <c r="IQ158"/>
      <c r="IR158"/>
      <c r="IS158"/>
      <c r="IT158"/>
      <c r="IU158"/>
      <c r="IV158"/>
      <c r="IW158"/>
      <c r="IX158"/>
      <c r="IY158"/>
    </row>
    <row r="159" spans="1:259" ht="18" hidden="1" customHeight="1" x14ac:dyDescent="0.2">
      <c r="A159" s="283"/>
      <c r="B159" s="308"/>
      <c r="C159" s="308"/>
      <c r="D159" s="308"/>
      <c r="F159" s="109"/>
      <c r="G159" s="109"/>
      <c r="H159" s="109"/>
      <c r="I159" s="286"/>
      <c r="J159" s="286"/>
      <c r="K159" s="286"/>
      <c r="L159" s="286"/>
      <c r="M159" s="286"/>
      <c r="N159" s="286"/>
      <c r="O159" s="287"/>
      <c r="P159" s="287"/>
      <c r="Q159" s="287"/>
      <c r="R159" s="287"/>
      <c r="S159" s="287"/>
      <c r="T159" s="287"/>
      <c r="U159" s="287"/>
      <c r="V159" s="287"/>
      <c r="W159" s="287"/>
      <c r="X159" s="287"/>
      <c r="Y159" s="288"/>
      <c r="Z159" s="289"/>
      <c r="AA159" s="290"/>
      <c r="AT159"/>
      <c r="AU159"/>
      <c r="AV159"/>
      <c r="AW159"/>
      <c r="AX159"/>
      <c r="AY159"/>
      <c r="AZ159"/>
      <c r="BA159"/>
      <c r="BB159"/>
      <c r="BC159"/>
      <c r="BD159"/>
      <c r="BE159"/>
      <c r="BF159"/>
      <c r="BG159"/>
      <c r="BH159"/>
      <c r="BI159"/>
      <c r="BJ159"/>
      <c r="BK159"/>
      <c r="BL159"/>
      <c r="BM159"/>
      <c r="BN159"/>
      <c r="BO159"/>
      <c r="BP159"/>
      <c r="BQ159"/>
      <c r="BR159"/>
      <c r="BS159"/>
      <c r="BT159"/>
      <c r="BU159"/>
      <c r="BV159"/>
      <c r="BW159"/>
      <c r="BX159"/>
      <c r="BY159"/>
      <c r="BZ159"/>
      <c r="CA159"/>
      <c r="CB159"/>
      <c r="CC159"/>
      <c r="CD159"/>
      <c r="CE159"/>
      <c r="CF159"/>
      <c r="CG159"/>
      <c r="CH159"/>
      <c r="CI159"/>
      <c r="CJ159"/>
      <c r="CK159"/>
      <c r="CL159"/>
      <c r="CM159"/>
      <c r="CN159"/>
      <c r="CO159"/>
      <c r="CP159"/>
      <c r="CQ159"/>
      <c r="CR159"/>
      <c r="CS159"/>
      <c r="CT159"/>
      <c r="CU159"/>
      <c r="CV159"/>
      <c r="CW159"/>
      <c r="CX159"/>
      <c r="CY159"/>
      <c r="CZ159"/>
      <c r="DA159"/>
      <c r="DB159"/>
      <c r="DC159"/>
      <c r="DD159"/>
      <c r="DE159"/>
      <c r="DF159"/>
      <c r="DG159"/>
      <c r="DH159"/>
      <c r="DI159"/>
      <c r="DJ159"/>
      <c r="DK159"/>
      <c r="DL159"/>
      <c r="DM159"/>
      <c r="DN159"/>
      <c r="DO159"/>
      <c r="DP159"/>
      <c r="DQ159"/>
      <c r="DR159"/>
      <c r="DS159"/>
      <c r="DT159"/>
      <c r="DU159"/>
      <c r="DV159"/>
      <c r="DW159"/>
      <c r="DX159"/>
      <c r="DY159"/>
      <c r="DZ159"/>
      <c r="EA159"/>
      <c r="EB159"/>
      <c r="EC159"/>
      <c r="ED159"/>
      <c r="EE159"/>
      <c r="EF159"/>
      <c r="EG159"/>
      <c r="EH159"/>
      <c r="EI159"/>
      <c r="EJ159"/>
      <c r="EK159"/>
      <c r="EL159"/>
      <c r="EM159"/>
      <c r="EN159"/>
      <c r="EO159"/>
      <c r="EP159"/>
      <c r="EQ159"/>
      <c r="ER159"/>
      <c r="ES159"/>
      <c r="ET159"/>
      <c r="EU159"/>
      <c r="EV159"/>
      <c r="EW159"/>
      <c r="EX159"/>
      <c r="EY159"/>
      <c r="EZ159"/>
      <c r="FA159"/>
      <c r="FB159"/>
      <c r="FC159"/>
      <c r="FD159"/>
      <c r="FE159"/>
      <c r="FF159"/>
      <c r="FG159"/>
      <c r="FH159"/>
      <c r="FI159"/>
      <c r="FJ159"/>
      <c r="FK159"/>
      <c r="FL159"/>
      <c r="FM159"/>
      <c r="FN159"/>
      <c r="FO159"/>
      <c r="FP159"/>
      <c r="FQ159"/>
      <c r="FR159"/>
      <c r="FS159"/>
      <c r="FT159"/>
      <c r="FU159"/>
      <c r="FV159"/>
      <c r="FW159"/>
      <c r="FX159"/>
      <c r="FY159"/>
      <c r="FZ159"/>
      <c r="GA159"/>
      <c r="GB159"/>
      <c r="GC159"/>
      <c r="GD159"/>
      <c r="GE159"/>
      <c r="GF159"/>
      <c r="GG159"/>
      <c r="GH159"/>
      <c r="GI159"/>
      <c r="GJ159"/>
      <c r="GK159"/>
      <c r="GL159"/>
      <c r="GM159"/>
      <c r="GN159"/>
      <c r="GO159"/>
      <c r="GP159"/>
      <c r="GQ159"/>
      <c r="GR159"/>
      <c r="GS159"/>
      <c r="GT159"/>
      <c r="GU159"/>
      <c r="GV159"/>
      <c r="GW159"/>
      <c r="GX159"/>
      <c r="GY159"/>
      <c r="GZ159"/>
      <c r="HA159"/>
      <c r="HB159"/>
      <c r="HC159"/>
      <c r="HD159"/>
      <c r="HE159"/>
      <c r="HF159"/>
      <c r="HG159"/>
      <c r="HH159"/>
      <c r="HI159"/>
      <c r="HJ159"/>
      <c r="HK159"/>
      <c r="HL159"/>
      <c r="HM159"/>
      <c r="HN159"/>
      <c r="HO159"/>
      <c r="HP159"/>
      <c r="HQ159"/>
      <c r="HR159"/>
      <c r="HS159"/>
      <c r="HT159"/>
      <c r="HU159"/>
      <c r="HV159"/>
      <c r="HW159"/>
      <c r="HX159"/>
      <c r="HY159"/>
      <c r="HZ159"/>
      <c r="IA159"/>
      <c r="IB159"/>
      <c r="IC159"/>
      <c r="ID159"/>
      <c r="IE159"/>
      <c r="IF159"/>
      <c r="IG159"/>
      <c r="IH159"/>
      <c r="II159"/>
      <c r="IJ159"/>
      <c r="IK159"/>
      <c r="IL159"/>
      <c r="IM159"/>
      <c r="IN159"/>
      <c r="IO159"/>
      <c r="IP159"/>
      <c r="IQ159"/>
      <c r="IR159"/>
      <c r="IS159"/>
      <c r="IT159"/>
      <c r="IU159"/>
      <c r="IV159"/>
      <c r="IW159"/>
      <c r="IX159"/>
      <c r="IY159"/>
    </row>
    <row r="160" spans="1:259" ht="18" hidden="1" customHeight="1" x14ac:dyDescent="0.2">
      <c r="A160" s="283"/>
      <c r="B160" s="308"/>
      <c r="C160" s="308"/>
      <c r="D160" s="308"/>
      <c r="F160" s="109"/>
      <c r="G160" s="109"/>
      <c r="H160" s="109"/>
      <c r="I160" s="286"/>
      <c r="J160" s="286"/>
      <c r="K160" s="286"/>
      <c r="L160" s="286"/>
      <c r="M160" s="286"/>
      <c r="N160" s="286"/>
      <c r="O160" s="287"/>
      <c r="P160" s="287"/>
      <c r="Q160" s="287"/>
      <c r="R160" s="287"/>
      <c r="S160" s="287"/>
      <c r="T160" s="287"/>
      <c r="U160" s="287"/>
      <c r="V160" s="287"/>
      <c r="W160" s="287"/>
      <c r="X160" s="287"/>
      <c r="Y160" s="288"/>
      <c r="Z160" s="289"/>
      <c r="AA160" s="290"/>
      <c r="AT160"/>
      <c r="AU160"/>
      <c r="AV160"/>
      <c r="AW160"/>
      <c r="AX160"/>
      <c r="AY160"/>
      <c r="AZ160"/>
      <c r="BA160"/>
      <c r="BB160"/>
      <c r="BC160"/>
      <c r="BD160"/>
      <c r="BE160"/>
      <c r="BF160"/>
      <c r="BG160"/>
      <c r="BH160"/>
      <c r="BI160"/>
      <c r="BJ160"/>
      <c r="BK160"/>
      <c r="BL160"/>
      <c r="BM160"/>
      <c r="BN160"/>
      <c r="BO160"/>
      <c r="BP160"/>
      <c r="BQ160"/>
      <c r="BR160"/>
      <c r="BS160"/>
      <c r="BT160"/>
      <c r="BU160"/>
      <c r="BV160"/>
      <c r="BW160"/>
      <c r="BX160"/>
      <c r="BY160"/>
      <c r="BZ160"/>
      <c r="CA160"/>
      <c r="CB160"/>
      <c r="CC160"/>
      <c r="CD160"/>
      <c r="CE160"/>
      <c r="CF160"/>
      <c r="CG160"/>
      <c r="CH160"/>
      <c r="CI160"/>
      <c r="CJ160"/>
      <c r="CK160"/>
      <c r="CL160"/>
      <c r="CM160"/>
      <c r="CN160"/>
      <c r="CO160"/>
      <c r="CP160"/>
      <c r="CQ160"/>
      <c r="CR160"/>
      <c r="CS160"/>
      <c r="CT160"/>
      <c r="CU160"/>
      <c r="CV160"/>
      <c r="CW160"/>
      <c r="CX160"/>
      <c r="CY160"/>
      <c r="CZ160"/>
      <c r="DA160"/>
      <c r="DB160"/>
      <c r="DC160"/>
      <c r="DD160"/>
      <c r="DE160"/>
      <c r="DF160"/>
      <c r="DG160"/>
      <c r="DH160"/>
      <c r="DI160"/>
      <c r="DJ160"/>
      <c r="DK160"/>
      <c r="DL160"/>
      <c r="DM160"/>
      <c r="DN160"/>
      <c r="DO160"/>
      <c r="DP160"/>
      <c r="DQ160"/>
      <c r="DR160"/>
      <c r="DS160"/>
      <c r="DT160"/>
      <c r="DU160"/>
      <c r="DV160"/>
      <c r="DW160"/>
      <c r="DX160"/>
      <c r="DY160"/>
      <c r="DZ160"/>
      <c r="EA160"/>
      <c r="EB160"/>
      <c r="EC160"/>
      <c r="ED160"/>
      <c r="EE160"/>
      <c r="EF160"/>
      <c r="EG160"/>
      <c r="EH160"/>
      <c r="EI160"/>
      <c r="EJ160"/>
      <c r="EK160"/>
      <c r="EL160"/>
      <c r="EM160"/>
      <c r="EN160"/>
      <c r="EO160"/>
      <c r="EP160"/>
      <c r="EQ160"/>
      <c r="ER160"/>
      <c r="ES160"/>
      <c r="ET160"/>
      <c r="EU160"/>
      <c r="EV160"/>
      <c r="EW160"/>
      <c r="EX160"/>
      <c r="EY160"/>
      <c r="EZ160"/>
      <c r="FA160"/>
      <c r="FB160"/>
      <c r="FC160"/>
      <c r="FD160"/>
      <c r="FE160"/>
      <c r="FF160"/>
      <c r="FG160"/>
      <c r="FH160"/>
      <c r="FI160"/>
      <c r="FJ160"/>
      <c r="FK160"/>
      <c r="FL160"/>
      <c r="FM160"/>
      <c r="FN160"/>
      <c r="FO160"/>
      <c r="FP160"/>
      <c r="FQ160"/>
      <c r="FR160"/>
      <c r="FS160"/>
      <c r="FT160"/>
      <c r="FU160"/>
      <c r="FV160"/>
      <c r="FW160"/>
      <c r="FX160"/>
      <c r="FY160"/>
      <c r="FZ160"/>
      <c r="GA160"/>
      <c r="GB160"/>
      <c r="GC160"/>
      <c r="GD160"/>
      <c r="GE160"/>
      <c r="GF160"/>
      <c r="GG160"/>
      <c r="GH160"/>
      <c r="GI160"/>
      <c r="GJ160"/>
      <c r="GK160"/>
      <c r="GL160"/>
      <c r="GM160"/>
      <c r="GN160"/>
      <c r="GO160"/>
      <c r="GP160"/>
      <c r="GQ160"/>
      <c r="GR160"/>
      <c r="GS160"/>
      <c r="GT160"/>
      <c r="GU160"/>
      <c r="GV160"/>
      <c r="GW160"/>
      <c r="GX160"/>
      <c r="GY160"/>
      <c r="GZ160"/>
      <c r="HA160"/>
      <c r="HB160"/>
      <c r="HC160"/>
      <c r="HD160"/>
      <c r="HE160"/>
      <c r="HF160"/>
      <c r="HG160"/>
      <c r="HH160"/>
      <c r="HI160"/>
      <c r="HJ160"/>
      <c r="HK160"/>
      <c r="HL160"/>
      <c r="HM160"/>
      <c r="HN160"/>
      <c r="HO160"/>
      <c r="HP160"/>
      <c r="HQ160"/>
      <c r="HR160"/>
      <c r="HS160"/>
      <c r="HT160"/>
      <c r="HU160"/>
      <c r="HV160"/>
      <c r="HW160"/>
      <c r="HX160"/>
      <c r="HY160"/>
      <c r="HZ160"/>
      <c r="IA160"/>
      <c r="IB160"/>
      <c r="IC160"/>
      <c r="ID160"/>
      <c r="IE160"/>
      <c r="IF160"/>
      <c r="IG160"/>
      <c r="IH160"/>
      <c r="II160"/>
      <c r="IJ160"/>
      <c r="IK160"/>
      <c r="IL160"/>
      <c r="IM160"/>
      <c r="IN160"/>
      <c r="IO160"/>
      <c r="IP160"/>
      <c r="IQ160"/>
      <c r="IR160"/>
      <c r="IS160"/>
      <c r="IT160"/>
      <c r="IU160"/>
      <c r="IV160"/>
      <c r="IW160"/>
      <c r="IX160"/>
      <c r="IY160"/>
    </row>
    <row r="161" spans="1:259" ht="18" hidden="1" customHeight="1" x14ac:dyDescent="0.2">
      <c r="A161" s="283"/>
      <c r="B161" s="308"/>
      <c r="C161" s="308"/>
      <c r="D161" s="308"/>
      <c r="F161" s="109"/>
      <c r="G161" s="109"/>
      <c r="H161" s="109"/>
      <c r="I161" s="286"/>
      <c r="J161" s="286"/>
      <c r="K161" s="286"/>
      <c r="L161" s="286"/>
      <c r="M161" s="286"/>
      <c r="N161" s="286"/>
      <c r="O161" s="287"/>
      <c r="P161" s="287"/>
      <c r="Q161" s="287"/>
      <c r="R161" s="287"/>
      <c r="S161" s="287"/>
      <c r="T161" s="287"/>
      <c r="U161" s="287"/>
      <c r="V161" s="287"/>
      <c r="W161" s="287"/>
      <c r="X161" s="287"/>
      <c r="Y161" s="288"/>
      <c r="Z161" s="289"/>
      <c r="AA161" s="290"/>
      <c r="AT161"/>
      <c r="AU161"/>
      <c r="AV161"/>
      <c r="AW161"/>
      <c r="AX161"/>
      <c r="AY161"/>
      <c r="AZ161"/>
      <c r="BA161"/>
      <c r="BB161"/>
      <c r="BC161"/>
      <c r="BD161"/>
      <c r="BE161"/>
      <c r="BF161"/>
      <c r="BG161"/>
      <c r="BH161"/>
      <c r="BI161"/>
      <c r="BJ161"/>
      <c r="BK161"/>
      <c r="BL161"/>
      <c r="BM161"/>
      <c r="BN161"/>
      <c r="BO161"/>
      <c r="BP161"/>
      <c r="BQ161"/>
      <c r="BR161"/>
      <c r="BS161"/>
      <c r="BT161"/>
      <c r="BU161"/>
      <c r="BV161"/>
      <c r="BW161"/>
      <c r="BX161"/>
      <c r="BY161"/>
      <c r="BZ161"/>
      <c r="CA161"/>
      <c r="CB161"/>
      <c r="CC161"/>
      <c r="CD161"/>
      <c r="CE161"/>
      <c r="CF161"/>
      <c r="CG161"/>
      <c r="CH161"/>
      <c r="CI161"/>
      <c r="CJ161"/>
      <c r="CK161"/>
      <c r="CL161"/>
      <c r="CM161"/>
      <c r="CN161"/>
      <c r="CO161"/>
      <c r="CP161"/>
      <c r="CQ161"/>
      <c r="CR161"/>
      <c r="CS161"/>
      <c r="CT161"/>
      <c r="CU161"/>
      <c r="CV161"/>
      <c r="CW161"/>
      <c r="CX161"/>
      <c r="CY161"/>
      <c r="CZ161"/>
      <c r="DA161"/>
      <c r="DB161"/>
      <c r="DC161"/>
      <c r="DD161"/>
      <c r="DE161"/>
      <c r="DF161"/>
      <c r="DG161"/>
      <c r="DH161"/>
      <c r="DI161"/>
      <c r="DJ161"/>
      <c r="DK161"/>
      <c r="DL161"/>
      <c r="DM161"/>
      <c r="DN161"/>
      <c r="DO161"/>
      <c r="DP161"/>
      <c r="DQ161"/>
      <c r="DR161"/>
      <c r="DS161"/>
      <c r="DT161"/>
      <c r="DU161"/>
      <c r="DV161"/>
      <c r="DW161"/>
      <c r="DX161"/>
      <c r="DY161"/>
      <c r="DZ161"/>
      <c r="EA161"/>
      <c r="EB161"/>
      <c r="EC161"/>
      <c r="ED161"/>
      <c r="EE161"/>
      <c r="EF161"/>
      <c r="EG161"/>
      <c r="EH161"/>
      <c r="EI161"/>
      <c r="EJ161"/>
      <c r="EK161"/>
      <c r="EL161"/>
      <c r="EM161"/>
      <c r="EN161"/>
      <c r="EO161"/>
      <c r="EP161"/>
      <c r="EQ161"/>
      <c r="ER161"/>
      <c r="ES161"/>
      <c r="ET161"/>
      <c r="EU161"/>
      <c r="EV161"/>
      <c r="EW161"/>
      <c r="EX161"/>
      <c r="EY161"/>
      <c r="EZ161"/>
      <c r="FA161"/>
      <c r="FB161"/>
      <c r="FC161"/>
      <c r="FD161"/>
      <c r="FE161"/>
      <c r="FF161"/>
      <c r="FG161"/>
      <c r="FH161"/>
      <c r="FI161"/>
      <c r="FJ161"/>
      <c r="FK161"/>
      <c r="FL161"/>
      <c r="FM161"/>
      <c r="FN161"/>
      <c r="FO161"/>
      <c r="FP161"/>
      <c r="FQ161"/>
      <c r="FR161"/>
      <c r="FS161"/>
      <c r="FT161"/>
      <c r="FU161"/>
      <c r="FV161"/>
      <c r="FW161"/>
      <c r="FX161"/>
      <c r="FY161"/>
      <c r="FZ161"/>
      <c r="GA161"/>
      <c r="GB161"/>
      <c r="GC161"/>
      <c r="GD161"/>
      <c r="GE161"/>
      <c r="GF161"/>
      <c r="GG161"/>
      <c r="GH161"/>
      <c r="GI161"/>
      <c r="GJ161"/>
      <c r="GK161"/>
      <c r="GL161"/>
      <c r="GM161"/>
      <c r="GN161"/>
      <c r="GO161"/>
      <c r="GP161"/>
      <c r="GQ161"/>
      <c r="GR161"/>
      <c r="GS161"/>
      <c r="GT161"/>
      <c r="GU161"/>
      <c r="GV161"/>
      <c r="GW161"/>
      <c r="GX161"/>
      <c r="GY161"/>
      <c r="GZ161"/>
      <c r="HA161"/>
      <c r="HB161"/>
      <c r="HC161"/>
      <c r="HD161"/>
      <c r="HE161"/>
      <c r="HF161"/>
      <c r="HG161"/>
      <c r="HH161"/>
      <c r="HI161"/>
      <c r="HJ161"/>
      <c r="HK161"/>
      <c r="HL161"/>
      <c r="HM161"/>
      <c r="HN161"/>
      <c r="HO161"/>
      <c r="HP161"/>
      <c r="HQ161"/>
      <c r="HR161"/>
      <c r="HS161"/>
      <c r="HT161"/>
      <c r="HU161"/>
      <c r="HV161"/>
      <c r="HW161"/>
      <c r="HX161"/>
      <c r="HY161"/>
      <c r="HZ161"/>
      <c r="IA161"/>
      <c r="IB161"/>
      <c r="IC161"/>
      <c r="ID161"/>
      <c r="IE161"/>
      <c r="IF161"/>
      <c r="IG161"/>
      <c r="IH161"/>
      <c r="II161"/>
      <c r="IJ161"/>
      <c r="IK161"/>
      <c r="IL161"/>
      <c r="IM161"/>
      <c r="IN161"/>
      <c r="IO161"/>
      <c r="IP161"/>
      <c r="IQ161"/>
      <c r="IR161"/>
      <c r="IS161"/>
      <c r="IT161"/>
      <c r="IU161"/>
      <c r="IV161"/>
      <c r="IW161"/>
      <c r="IX161"/>
      <c r="IY161"/>
    </row>
    <row r="162" spans="1:259" ht="18.75" hidden="1" customHeight="1" x14ac:dyDescent="0.2">
      <c r="A162" s="283"/>
      <c r="B162" s="274"/>
      <c r="C162" s="274"/>
      <c r="D162" s="274"/>
      <c r="F162" s="109"/>
      <c r="G162" s="109"/>
      <c r="H162" s="109"/>
      <c r="I162" s="286"/>
      <c r="J162" s="286"/>
      <c r="K162" s="286"/>
      <c r="L162" s="286"/>
      <c r="M162" s="286"/>
      <c r="N162" s="286"/>
      <c r="O162" s="287"/>
      <c r="P162" s="287"/>
      <c r="Q162" s="287"/>
      <c r="R162" s="287"/>
      <c r="S162" s="287"/>
      <c r="T162" s="287"/>
      <c r="U162" s="287"/>
      <c r="V162" s="287"/>
      <c r="W162" s="287"/>
      <c r="X162" s="287"/>
      <c r="Y162" s="288"/>
      <c r="Z162" s="289"/>
      <c r="AA162" s="290"/>
      <c r="AT162"/>
      <c r="AU162"/>
      <c r="AV162"/>
      <c r="AW162"/>
      <c r="AX162"/>
      <c r="AY162"/>
      <c r="AZ162"/>
      <c r="BA162"/>
      <c r="BB162"/>
      <c r="BC162"/>
      <c r="BD162"/>
      <c r="BE162"/>
      <c r="BF162"/>
      <c r="BG162"/>
      <c r="BH162"/>
      <c r="BI162"/>
      <c r="BJ162"/>
      <c r="BK162"/>
      <c r="BL162"/>
      <c r="BM162"/>
      <c r="BN162"/>
      <c r="BO162"/>
      <c r="BP162"/>
      <c r="BQ162"/>
      <c r="BR162"/>
      <c r="BS162"/>
      <c r="BT162"/>
      <c r="BU162"/>
      <c r="BV162"/>
      <c r="BW162"/>
      <c r="BX162"/>
      <c r="BY162"/>
      <c r="BZ162"/>
      <c r="CA162"/>
      <c r="CB162"/>
      <c r="CC162"/>
      <c r="CD162"/>
      <c r="CE162"/>
      <c r="CF162"/>
      <c r="CG162"/>
      <c r="CH162"/>
      <c r="CI162"/>
      <c r="CJ162"/>
      <c r="CK162"/>
      <c r="CL162"/>
      <c r="CM162"/>
      <c r="CN162"/>
      <c r="CO162"/>
      <c r="CP162"/>
      <c r="CQ162"/>
      <c r="CR162"/>
      <c r="CS162"/>
      <c r="CT162"/>
      <c r="CU162"/>
      <c r="CV162"/>
      <c r="CW162"/>
      <c r="CX162"/>
      <c r="CY162"/>
      <c r="CZ162"/>
      <c r="DA162"/>
      <c r="DB162"/>
      <c r="DC162"/>
      <c r="DD162"/>
      <c r="DE162"/>
      <c r="DF162"/>
      <c r="DG162"/>
      <c r="DH162"/>
      <c r="DI162"/>
      <c r="DJ162"/>
      <c r="DK162"/>
      <c r="DL162"/>
      <c r="DM162"/>
      <c r="DN162"/>
      <c r="DO162"/>
      <c r="DP162"/>
      <c r="DQ162"/>
      <c r="DR162"/>
      <c r="DS162"/>
      <c r="DT162"/>
      <c r="DU162"/>
      <c r="DV162"/>
      <c r="DW162"/>
      <c r="DX162"/>
      <c r="DY162"/>
      <c r="DZ162"/>
      <c r="EA162"/>
      <c r="EB162"/>
      <c r="EC162"/>
      <c r="ED162"/>
      <c r="EE162"/>
      <c r="EF162"/>
      <c r="EG162"/>
      <c r="EH162"/>
      <c r="EI162"/>
      <c r="EJ162"/>
      <c r="EK162"/>
      <c r="EL162"/>
      <c r="EM162"/>
      <c r="EN162"/>
      <c r="EO162"/>
      <c r="EP162"/>
      <c r="EQ162"/>
      <c r="ER162"/>
      <c r="ES162"/>
      <c r="ET162"/>
      <c r="EU162"/>
      <c r="EV162"/>
      <c r="EW162"/>
      <c r="EX162"/>
      <c r="EY162"/>
      <c r="EZ162"/>
      <c r="FA162"/>
      <c r="FB162"/>
      <c r="FC162"/>
      <c r="FD162"/>
      <c r="FE162"/>
      <c r="FF162"/>
      <c r="FG162"/>
      <c r="FH162"/>
      <c r="FI162"/>
      <c r="FJ162"/>
      <c r="FK162"/>
      <c r="FL162"/>
      <c r="FM162"/>
      <c r="FN162"/>
      <c r="FO162"/>
      <c r="FP162"/>
      <c r="FQ162"/>
      <c r="FR162"/>
      <c r="FS162"/>
      <c r="FT162"/>
      <c r="FU162"/>
      <c r="FV162"/>
      <c r="FW162"/>
      <c r="FX162"/>
      <c r="FY162"/>
      <c r="FZ162"/>
      <c r="GA162"/>
      <c r="GB162"/>
      <c r="GC162"/>
      <c r="GD162"/>
      <c r="GE162"/>
      <c r="GF162"/>
      <c r="GG162"/>
      <c r="GH162"/>
      <c r="GI162"/>
      <c r="GJ162"/>
      <c r="GK162"/>
      <c r="GL162"/>
      <c r="GM162"/>
      <c r="GN162"/>
      <c r="GO162"/>
      <c r="GP162"/>
      <c r="GQ162"/>
      <c r="GR162"/>
      <c r="GS162"/>
      <c r="GT162"/>
      <c r="GU162"/>
      <c r="GV162"/>
      <c r="GW162"/>
      <c r="GX162"/>
      <c r="GY162"/>
      <c r="GZ162"/>
      <c r="HA162"/>
      <c r="HB162"/>
      <c r="HC162"/>
      <c r="HD162"/>
      <c r="HE162"/>
      <c r="HF162"/>
      <c r="HG162"/>
      <c r="HH162"/>
      <c r="HI162"/>
      <c r="HJ162"/>
      <c r="HK162"/>
      <c r="HL162"/>
      <c r="HM162"/>
      <c r="HN162"/>
      <c r="HO162"/>
      <c r="HP162"/>
      <c r="HQ162"/>
      <c r="HR162"/>
      <c r="HS162"/>
      <c r="HT162"/>
      <c r="HU162"/>
      <c r="HV162"/>
      <c r="HW162"/>
      <c r="HX162"/>
      <c r="HY162"/>
      <c r="HZ162"/>
      <c r="IA162"/>
      <c r="IB162"/>
      <c r="IC162"/>
      <c r="ID162"/>
      <c r="IE162"/>
      <c r="IF162"/>
      <c r="IG162"/>
      <c r="IH162"/>
      <c r="II162"/>
      <c r="IJ162"/>
      <c r="IK162"/>
      <c r="IL162"/>
      <c r="IM162"/>
      <c r="IN162"/>
      <c r="IO162"/>
      <c r="IP162"/>
      <c r="IQ162"/>
      <c r="IR162"/>
      <c r="IS162"/>
      <c r="IT162"/>
      <c r="IU162"/>
      <c r="IV162"/>
      <c r="IW162"/>
      <c r="IX162"/>
      <c r="IY162"/>
    </row>
    <row r="163" spans="1:259" ht="15" hidden="1" customHeight="1" x14ac:dyDescent="0.2">
      <c r="A163" s="283"/>
      <c r="B163" s="274"/>
      <c r="C163" s="274"/>
      <c r="D163" s="274"/>
      <c r="F163" s="109"/>
      <c r="G163" s="109"/>
      <c r="H163" s="109"/>
      <c r="I163" s="286"/>
      <c r="J163" s="286"/>
      <c r="K163" s="286"/>
      <c r="L163" s="286"/>
      <c r="M163" s="286"/>
      <c r="N163" s="286"/>
      <c r="O163" s="287"/>
      <c r="P163" s="287"/>
      <c r="Q163" s="287"/>
      <c r="R163" s="287"/>
      <c r="S163" s="287"/>
      <c r="T163" s="287"/>
      <c r="U163" s="287"/>
      <c r="V163" s="287"/>
      <c r="W163" s="287"/>
      <c r="X163" s="287"/>
      <c r="Y163" s="288"/>
      <c r="Z163" s="289"/>
      <c r="AA163" s="290"/>
      <c r="AT163"/>
      <c r="AU163"/>
      <c r="AV163"/>
      <c r="AW163"/>
      <c r="AX163"/>
      <c r="AY163"/>
      <c r="AZ163"/>
      <c r="BA163"/>
      <c r="BB163"/>
      <c r="BC163"/>
      <c r="BD163"/>
      <c r="BE163"/>
      <c r="BF163"/>
      <c r="BG163"/>
      <c r="BH163"/>
      <c r="BI163"/>
      <c r="BJ163"/>
      <c r="BK163"/>
      <c r="BL163"/>
      <c r="BM163"/>
      <c r="BN163"/>
      <c r="BO163"/>
      <c r="BP163"/>
      <c r="BQ163"/>
      <c r="BR163"/>
      <c r="BS163"/>
      <c r="BT163"/>
      <c r="BU163"/>
      <c r="BV163"/>
      <c r="BW163"/>
      <c r="BX163"/>
      <c r="BY163"/>
      <c r="BZ163"/>
      <c r="CA163"/>
      <c r="CB163"/>
      <c r="CC163"/>
      <c r="CD163"/>
      <c r="CE163"/>
      <c r="CF163"/>
      <c r="CG163"/>
      <c r="CH163"/>
      <c r="CI163"/>
      <c r="CJ163"/>
      <c r="CK163"/>
      <c r="CL163"/>
      <c r="CM163"/>
      <c r="CN163"/>
      <c r="CO163"/>
      <c r="CP163"/>
      <c r="CQ163"/>
      <c r="CR163"/>
      <c r="CS163"/>
      <c r="CT163"/>
      <c r="CU163"/>
      <c r="CV163"/>
      <c r="CW163"/>
      <c r="CX163"/>
      <c r="CY163"/>
      <c r="CZ163"/>
      <c r="DA163"/>
      <c r="DB163"/>
      <c r="DC163"/>
      <c r="DD163"/>
      <c r="DE163"/>
      <c r="DF163"/>
      <c r="DG163"/>
      <c r="DH163"/>
      <c r="DI163"/>
      <c r="DJ163"/>
      <c r="DK163"/>
      <c r="DL163"/>
      <c r="DM163"/>
      <c r="DN163"/>
      <c r="DO163"/>
      <c r="DP163"/>
      <c r="DQ163"/>
      <c r="DR163"/>
      <c r="DS163"/>
      <c r="DT163"/>
      <c r="DU163"/>
      <c r="DV163"/>
      <c r="DW163"/>
      <c r="DX163"/>
      <c r="DY163"/>
      <c r="DZ163"/>
      <c r="EA163"/>
      <c r="EB163"/>
      <c r="EC163"/>
      <c r="ED163"/>
      <c r="EE163"/>
      <c r="EF163"/>
      <c r="EG163"/>
      <c r="EH163"/>
      <c r="EI163"/>
      <c r="EJ163"/>
      <c r="EK163"/>
      <c r="EL163"/>
      <c r="EM163"/>
      <c r="EN163"/>
      <c r="EO163"/>
      <c r="EP163"/>
      <c r="EQ163"/>
      <c r="ER163"/>
      <c r="ES163"/>
      <c r="ET163"/>
      <c r="EU163"/>
      <c r="EV163"/>
      <c r="EW163"/>
      <c r="EX163"/>
      <c r="EY163"/>
      <c r="EZ163"/>
      <c r="FA163"/>
      <c r="FB163"/>
      <c r="FC163"/>
      <c r="FD163"/>
      <c r="FE163"/>
      <c r="FF163"/>
      <c r="FG163"/>
      <c r="FH163"/>
      <c r="FI163"/>
      <c r="FJ163"/>
      <c r="FK163"/>
      <c r="FL163"/>
      <c r="FM163"/>
      <c r="FN163"/>
      <c r="FO163"/>
      <c r="FP163"/>
      <c r="FQ163"/>
      <c r="FR163"/>
      <c r="FS163"/>
      <c r="FT163"/>
      <c r="FU163"/>
      <c r="FV163"/>
      <c r="FW163"/>
      <c r="FX163"/>
      <c r="FY163"/>
      <c r="FZ163"/>
      <c r="GA163"/>
      <c r="GB163"/>
      <c r="GC163"/>
      <c r="GD163"/>
      <c r="GE163"/>
      <c r="GF163"/>
      <c r="GG163"/>
      <c r="GH163"/>
      <c r="GI163"/>
      <c r="GJ163"/>
      <c r="GK163"/>
      <c r="GL163"/>
      <c r="GM163"/>
      <c r="GN163"/>
      <c r="GO163"/>
      <c r="GP163"/>
      <c r="GQ163"/>
      <c r="GR163"/>
      <c r="GS163"/>
      <c r="GT163"/>
      <c r="GU163"/>
      <c r="GV163"/>
      <c r="GW163"/>
      <c r="GX163"/>
      <c r="GY163"/>
      <c r="GZ163"/>
      <c r="HA163"/>
      <c r="HB163"/>
      <c r="HC163"/>
      <c r="HD163"/>
      <c r="HE163"/>
      <c r="HF163"/>
      <c r="HG163"/>
      <c r="HH163"/>
      <c r="HI163"/>
      <c r="HJ163"/>
      <c r="HK163"/>
      <c r="HL163"/>
      <c r="HM163"/>
      <c r="HN163"/>
      <c r="HO163"/>
      <c r="HP163"/>
      <c r="HQ163"/>
      <c r="HR163"/>
      <c r="HS163"/>
      <c r="HT163"/>
      <c r="HU163"/>
      <c r="HV163"/>
      <c r="HW163"/>
      <c r="HX163"/>
      <c r="HY163"/>
      <c r="HZ163"/>
      <c r="IA163"/>
      <c r="IB163"/>
      <c r="IC163"/>
      <c r="ID163"/>
      <c r="IE163"/>
      <c r="IF163"/>
      <c r="IG163"/>
      <c r="IH163"/>
      <c r="II163"/>
      <c r="IJ163"/>
      <c r="IK163"/>
      <c r="IL163"/>
      <c r="IM163"/>
      <c r="IN163"/>
      <c r="IO163"/>
      <c r="IP163"/>
      <c r="IQ163"/>
      <c r="IR163"/>
      <c r="IS163"/>
      <c r="IT163"/>
      <c r="IU163"/>
      <c r="IV163"/>
      <c r="IW163"/>
      <c r="IX163"/>
      <c r="IY163"/>
    </row>
    <row r="164" spans="1:259" ht="15" hidden="1" customHeight="1" x14ac:dyDescent="0.2">
      <c r="A164" s="283"/>
      <c r="B164" s="300"/>
      <c r="C164" s="300"/>
      <c r="D164" s="300"/>
      <c r="F164" s="109"/>
      <c r="G164" s="109"/>
      <c r="H164" s="109"/>
      <c r="I164" s="286"/>
      <c r="J164" s="286"/>
      <c r="K164" s="286"/>
      <c r="L164" s="286"/>
      <c r="M164" s="286"/>
      <c r="N164" s="286"/>
      <c r="O164" s="287"/>
      <c r="P164" s="287"/>
      <c r="Q164" s="287"/>
      <c r="R164" s="287"/>
      <c r="S164" s="287"/>
      <c r="T164" s="287"/>
      <c r="U164" s="287"/>
      <c r="V164" s="287"/>
      <c r="W164" s="287"/>
      <c r="X164" s="287"/>
      <c r="Y164" s="288"/>
      <c r="Z164" s="289"/>
      <c r="AA164" s="290"/>
      <c r="AT164"/>
      <c r="AU164"/>
      <c r="AV164"/>
      <c r="AW164"/>
      <c r="AX164"/>
      <c r="AY164"/>
      <c r="AZ164"/>
      <c r="BA164"/>
      <c r="BB164"/>
      <c r="BC164"/>
      <c r="BD164"/>
      <c r="BE164"/>
      <c r="BF164"/>
      <c r="BG164"/>
      <c r="BH164"/>
      <c r="BI164"/>
      <c r="BJ164"/>
      <c r="BK164"/>
      <c r="BL164"/>
      <c r="BM164"/>
      <c r="BN164"/>
      <c r="BO164"/>
      <c r="BP164"/>
      <c r="BQ164"/>
      <c r="BR164"/>
      <c r="BS164"/>
      <c r="BT164"/>
      <c r="BU164"/>
      <c r="BV164"/>
      <c r="BW164"/>
      <c r="BX164"/>
      <c r="BY164"/>
      <c r="BZ164"/>
      <c r="CA164"/>
      <c r="CB164"/>
      <c r="CC164"/>
      <c r="CD164"/>
      <c r="CE164"/>
      <c r="CF164"/>
      <c r="CG164"/>
      <c r="CH164"/>
      <c r="CI164"/>
      <c r="CJ164"/>
      <c r="CK164"/>
      <c r="CL164"/>
      <c r="CM164"/>
      <c r="CN164"/>
      <c r="CO164"/>
      <c r="CP164"/>
      <c r="CQ164"/>
      <c r="CR164"/>
      <c r="CS164"/>
      <c r="CT164"/>
      <c r="CU164"/>
      <c r="CV164"/>
      <c r="CW164"/>
      <c r="CX164"/>
      <c r="CY164"/>
      <c r="CZ164"/>
      <c r="DA164"/>
      <c r="DB164"/>
      <c r="DC164"/>
      <c r="DD164"/>
      <c r="DE164"/>
      <c r="DF164"/>
      <c r="DG164"/>
      <c r="DH164"/>
      <c r="DI164"/>
      <c r="DJ164"/>
      <c r="DK164"/>
      <c r="DL164"/>
      <c r="DM164"/>
      <c r="DN164"/>
      <c r="DO164"/>
      <c r="DP164"/>
      <c r="DQ164"/>
      <c r="DR164"/>
      <c r="DS164"/>
      <c r="DT164"/>
      <c r="DU164"/>
      <c r="DV164"/>
      <c r="DW164"/>
      <c r="DX164"/>
      <c r="DY164"/>
      <c r="DZ164"/>
      <c r="EA164"/>
      <c r="EB164"/>
      <c r="EC164"/>
      <c r="ED164"/>
      <c r="EE164"/>
      <c r="EF164"/>
      <c r="EG164"/>
      <c r="EH164"/>
      <c r="EI164"/>
      <c r="EJ164"/>
      <c r="EK164"/>
      <c r="EL164"/>
      <c r="EM164"/>
      <c r="EN164"/>
      <c r="EO164"/>
      <c r="EP164"/>
      <c r="EQ164"/>
      <c r="ER164"/>
      <c r="ES164"/>
      <c r="ET164"/>
      <c r="EU164"/>
      <c r="EV164"/>
      <c r="EW164"/>
      <c r="EX164"/>
      <c r="EY164"/>
      <c r="EZ164"/>
      <c r="FA164"/>
      <c r="FB164"/>
      <c r="FC164"/>
      <c r="FD164"/>
      <c r="FE164"/>
      <c r="FF164"/>
      <c r="FG164"/>
      <c r="FH164"/>
      <c r="FI164"/>
      <c r="FJ164"/>
      <c r="FK164"/>
      <c r="FL164"/>
      <c r="FM164"/>
      <c r="FN164"/>
      <c r="FO164"/>
      <c r="FP164"/>
      <c r="FQ164"/>
      <c r="FR164"/>
      <c r="FS164"/>
      <c r="FT164"/>
      <c r="FU164"/>
      <c r="FV164"/>
      <c r="FW164"/>
      <c r="FX164"/>
      <c r="FY164"/>
      <c r="FZ164"/>
      <c r="GA164"/>
      <c r="GB164"/>
      <c r="GC164"/>
      <c r="GD164"/>
      <c r="GE164"/>
      <c r="GF164"/>
      <c r="GG164"/>
      <c r="GH164"/>
      <c r="GI164"/>
      <c r="GJ164"/>
      <c r="GK164"/>
      <c r="GL164"/>
      <c r="GM164"/>
      <c r="GN164"/>
      <c r="GO164"/>
      <c r="GP164"/>
      <c r="GQ164"/>
      <c r="GR164"/>
      <c r="GS164"/>
      <c r="GT164"/>
      <c r="GU164"/>
      <c r="GV164"/>
      <c r="GW164"/>
      <c r="GX164"/>
      <c r="GY164"/>
      <c r="GZ164"/>
      <c r="HA164"/>
      <c r="HB164"/>
      <c r="HC164"/>
      <c r="HD164"/>
      <c r="HE164"/>
      <c r="HF164"/>
      <c r="HG164"/>
      <c r="HH164"/>
      <c r="HI164"/>
      <c r="HJ164"/>
      <c r="HK164"/>
      <c r="HL164"/>
      <c r="HM164"/>
      <c r="HN164"/>
      <c r="HO164"/>
      <c r="HP164"/>
      <c r="HQ164"/>
      <c r="HR164"/>
      <c r="HS164"/>
      <c r="HT164"/>
      <c r="HU164"/>
      <c r="HV164"/>
      <c r="HW164"/>
      <c r="HX164"/>
      <c r="HY164"/>
      <c r="HZ164"/>
      <c r="IA164"/>
      <c r="IB164"/>
      <c r="IC164"/>
      <c r="ID164"/>
      <c r="IE164"/>
      <c r="IF164"/>
      <c r="IG164"/>
      <c r="IH164"/>
      <c r="II164"/>
      <c r="IJ164"/>
      <c r="IK164"/>
      <c r="IL164"/>
      <c r="IM164"/>
      <c r="IN164"/>
      <c r="IO164"/>
      <c r="IP164"/>
      <c r="IQ164"/>
      <c r="IR164"/>
      <c r="IS164"/>
      <c r="IT164"/>
      <c r="IU164"/>
      <c r="IV164"/>
      <c r="IW164"/>
      <c r="IX164"/>
      <c r="IY164"/>
    </row>
    <row r="165" spans="1:259" ht="18" customHeight="1" x14ac:dyDescent="0.2">
      <c r="A165" s="283"/>
      <c r="B165" s="274"/>
      <c r="C165" s="274"/>
      <c r="D165" s="274"/>
      <c r="F165" s="109"/>
      <c r="G165" s="109"/>
      <c r="H165" s="109"/>
      <c r="I165" s="286"/>
      <c r="J165" s="286"/>
      <c r="K165" s="286"/>
      <c r="L165" s="286"/>
      <c r="M165" s="286"/>
      <c r="N165" s="286"/>
      <c r="O165" s="287"/>
      <c r="P165" s="287"/>
      <c r="Q165" s="287"/>
      <c r="R165" s="287"/>
      <c r="S165" s="287"/>
      <c r="T165" s="287"/>
      <c r="U165" s="287"/>
      <c r="V165" s="287"/>
      <c r="W165" s="287"/>
      <c r="X165" s="287"/>
      <c r="Y165" s="288"/>
      <c r="Z165" s="289"/>
      <c r="AA165" s="290"/>
      <c r="AT165"/>
      <c r="AU165"/>
      <c r="AV165"/>
      <c r="AW165"/>
      <c r="AX165"/>
      <c r="AY165"/>
      <c r="AZ165"/>
      <c r="BA165"/>
      <c r="BB165"/>
      <c r="BC165"/>
      <c r="BD165"/>
      <c r="BE165"/>
      <c r="BF165"/>
      <c r="BG165"/>
      <c r="BH165"/>
      <c r="BI165"/>
      <c r="BJ165"/>
      <c r="BK165"/>
      <c r="BL165"/>
      <c r="BM165"/>
      <c r="BN165"/>
      <c r="BO165"/>
      <c r="BP165"/>
      <c r="BQ165"/>
      <c r="BR165"/>
      <c r="BS165"/>
      <c r="BT165"/>
      <c r="BU165"/>
      <c r="BV165"/>
      <c r="BW165"/>
      <c r="BX165"/>
      <c r="BY165"/>
      <c r="BZ165"/>
      <c r="CA165"/>
      <c r="CB165"/>
      <c r="CC165"/>
      <c r="CD165"/>
      <c r="CE165"/>
      <c r="CF165"/>
      <c r="CG165"/>
      <c r="CH165"/>
      <c r="CI165"/>
      <c r="CJ165"/>
      <c r="CK165"/>
      <c r="CL165"/>
      <c r="CM165"/>
      <c r="CN165"/>
      <c r="CO165"/>
      <c r="CP165"/>
      <c r="CQ165"/>
      <c r="CR165"/>
      <c r="CS165"/>
      <c r="CT165"/>
      <c r="CU165"/>
      <c r="CV165"/>
      <c r="CW165"/>
      <c r="CX165"/>
      <c r="CY165"/>
      <c r="CZ165"/>
      <c r="DA165"/>
      <c r="DB165"/>
      <c r="DC165"/>
      <c r="DD165"/>
      <c r="DE165"/>
      <c r="DF165"/>
      <c r="DG165"/>
      <c r="DH165"/>
      <c r="DI165"/>
      <c r="DJ165"/>
      <c r="DK165"/>
      <c r="DL165"/>
      <c r="DM165"/>
      <c r="DN165"/>
      <c r="DO165"/>
      <c r="DP165"/>
      <c r="DQ165"/>
      <c r="DR165"/>
      <c r="DS165"/>
      <c r="DT165"/>
      <c r="DU165"/>
      <c r="DV165"/>
      <c r="DW165"/>
      <c r="DX165"/>
      <c r="DY165"/>
      <c r="DZ165"/>
      <c r="EA165"/>
      <c r="EB165"/>
      <c r="EC165"/>
      <c r="ED165"/>
      <c r="EE165"/>
      <c r="EF165"/>
      <c r="EG165"/>
      <c r="EH165"/>
      <c r="EI165"/>
      <c r="EJ165"/>
      <c r="EK165"/>
      <c r="EL165"/>
      <c r="EM165"/>
      <c r="EN165"/>
      <c r="EO165"/>
      <c r="EP165"/>
      <c r="EQ165"/>
      <c r="ER165"/>
      <c r="ES165"/>
      <c r="ET165"/>
      <c r="EU165"/>
      <c r="EV165"/>
      <c r="EW165"/>
      <c r="EX165"/>
      <c r="EY165"/>
      <c r="EZ165"/>
      <c r="FA165"/>
      <c r="FB165"/>
      <c r="FC165"/>
      <c r="FD165"/>
      <c r="FE165"/>
      <c r="FF165"/>
      <c r="FG165"/>
      <c r="FH165"/>
      <c r="FI165"/>
      <c r="FJ165"/>
      <c r="FK165"/>
      <c r="FL165"/>
      <c r="FM165"/>
      <c r="FN165"/>
      <c r="FO165"/>
      <c r="FP165"/>
      <c r="FQ165"/>
      <c r="FR165"/>
      <c r="FS165"/>
      <c r="FT165"/>
      <c r="FU165"/>
      <c r="FV165"/>
      <c r="FW165"/>
      <c r="FX165"/>
      <c r="FY165"/>
      <c r="FZ165"/>
      <c r="GA165"/>
      <c r="GB165"/>
      <c r="GC165"/>
      <c r="GD165"/>
      <c r="GE165"/>
      <c r="GF165"/>
      <c r="GG165"/>
      <c r="GH165"/>
      <c r="GI165"/>
      <c r="GJ165"/>
      <c r="GK165"/>
      <c r="GL165"/>
      <c r="GM165"/>
      <c r="GN165"/>
      <c r="GO165"/>
      <c r="GP165"/>
      <c r="GQ165"/>
      <c r="GR165"/>
      <c r="GS165"/>
      <c r="GT165"/>
      <c r="GU165"/>
      <c r="GV165"/>
      <c r="GW165"/>
      <c r="GX165"/>
      <c r="GY165"/>
      <c r="GZ165"/>
      <c r="HA165"/>
      <c r="HB165"/>
      <c r="HC165"/>
      <c r="HD165"/>
      <c r="HE165"/>
      <c r="HF165"/>
      <c r="HG165"/>
      <c r="HH165"/>
      <c r="HI165"/>
      <c r="HJ165"/>
      <c r="HK165"/>
      <c r="HL165"/>
      <c r="HM165"/>
      <c r="HN165"/>
      <c r="HO165"/>
      <c r="HP165"/>
      <c r="HQ165"/>
      <c r="HR165"/>
      <c r="HS165"/>
      <c r="HT165"/>
      <c r="HU165"/>
      <c r="HV165"/>
      <c r="HW165"/>
      <c r="HX165"/>
      <c r="HY165"/>
      <c r="HZ165"/>
      <c r="IA165"/>
      <c r="IB165"/>
      <c r="IC165"/>
      <c r="ID165"/>
      <c r="IE165"/>
      <c r="IF165"/>
      <c r="IG165"/>
      <c r="IH165"/>
      <c r="II165"/>
      <c r="IJ165"/>
      <c r="IK165"/>
      <c r="IL165"/>
      <c r="IM165"/>
      <c r="IN165"/>
      <c r="IO165"/>
      <c r="IP165"/>
      <c r="IQ165"/>
      <c r="IR165"/>
      <c r="IS165"/>
      <c r="IT165"/>
      <c r="IU165"/>
      <c r="IV165"/>
      <c r="IW165"/>
      <c r="IX165"/>
      <c r="IY165"/>
    </row>
    <row r="166" spans="1:259" ht="19.5" customHeight="1" x14ac:dyDescent="0.2">
      <c r="A166" s="283"/>
      <c r="B166" s="274"/>
      <c r="C166" s="274"/>
      <c r="D166" s="274"/>
      <c r="F166" s="109"/>
      <c r="G166" s="109"/>
      <c r="H166" s="109"/>
      <c r="I166" s="286"/>
      <c r="J166" s="286"/>
      <c r="K166" s="286"/>
      <c r="L166" s="286"/>
      <c r="M166" s="286"/>
      <c r="N166" s="286"/>
      <c r="O166" s="287"/>
      <c r="P166" s="287"/>
      <c r="Q166" s="287"/>
      <c r="R166" s="287"/>
      <c r="S166" s="287"/>
      <c r="T166" s="287"/>
      <c r="U166" s="287"/>
      <c r="V166" s="287"/>
      <c r="W166" s="287"/>
      <c r="X166" s="287"/>
      <c r="Y166" s="288"/>
      <c r="Z166" s="289"/>
      <c r="AA166" s="290"/>
      <c r="AT166"/>
      <c r="AU166"/>
      <c r="AV166"/>
      <c r="AW166"/>
      <c r="AX166"/>
      <c r="AY166"/>
      <c r="AZ166"/>
      <c r="BA166"/>
      <c r="BB166"/>
      <c r="BC166"/>
      <c r="BD166"/>
      <c r="BE166"/>
      <c r="BF166"/>
      <c r="BG166"/>
      <c r="BH166"/>
      <c r="BI166"/>
      <c r="BJ166"/>
      <c r="BK166"/>
      <c r="BL166"/>
      <c r="BM166"/>
      <c r="BN166"/>
      <c r="BO166"/>
      <c r="BP166"/>
      <c r="BQ166"/>
      <c r="BR166"/>
      <c r="BS166"/>
      <c r="BT166"/>
      <c r="BU166"/>
      <c r="BV166"/>
      <c r="BW166"/>
      <c r="BX166"/>
      <c r="BY166"/>
      <c r="BZ166"/>
      <c r="CA166"/>
      <c r="CB166"/>
      <c r="CC166"/>
      <c r="CD166"/>
      <c r="CE166"/>
      <c r="CF166"/>
      <c r="CG166"/>
      <c r="CH166"/>
      <c r="CI166"/>
      <c r="CJ166"/>
      <c r="CK166"/>
      <c r="CL166"/>
      <c r="CM166"/>
      <c r="CN166"/>
      <c r="CO166"/>
      <c r="CP166"/>
      <c r="CQ166"/>
      <c r="CR166"/>
      <c r="CS166"/>
      <c r="CT166"/>
      <c r="CU166"/>
      <c r="CV166"/>
      <c r="CW166"/>
      <c r="CX166"/>
      <c r="CY166"/>
      <c r="CZ166"/>
      <c r="DA166"/>
      <c r="DB166"/>
      <c r="DC166"/>
      <c r="DD166"/>
      <c r="DE166"/>
      <c r="DF166"/>
      <c r="DG166"/>
      <c r="DH166"/>
      <c r="DI166"/>
      <c r="DJ166"/>
      <c r="DK166"/>
      <c r="DL166"/>
      <c r="DM166"/>
      <c r="DN166"/>
      <c r="DO166"/>
      <c r="DP166"/>
      <c r="DQ166"/>
      <c r="DR166"/>
      <c r="DS166"/>
      <c r="DT166"/>
      <c r="DU166"/>
      <c r="DV166"/>
      <c r="DW166"/>
      <c r="DX166"/>
      <c r="DY166"/>
      <c r="DZ166"/>
      <c r="EA166"/>
      <c r="EB166"/>
      <c r="EC166"/>
      <c r="ED166"/>
      <c r="EE166"/>
      <c r="EF166"/>
      <c r="EG166"/>
      <c r="EH166"/>
      <c r="EI166"/>
      <c r="EJ166"/>
      <c r="EK166"/>
      <c r="EL166"/>
      <c r="EM166"/>
      <c r="EN166"/>
      <c r="EO166"/>
      <c r="EP166"/>
      <c r="EQ166"/>
      <c r="ER166"/>
      <c r="ES166"/>
      <c r="ET166"/>
      <c r="EU166"/>
      <c r="EV166"/>
      <c r="EW166"/>
      <c r="EX166"/>
      <c r="EY166"/>
      <c r="EZ166"/>
      <c r="FA166"/>
      <c r="FB166"/>
      <c r="FC166"/>
      <c r="FD166"/>
      <c r="FE166"/>
      <c r="FF166"/>
      <c r="FG166"/>
      <c r="FH166"/>
      <c r="FI166"/>
      <c r="FJ166"/>
      <c r="FK166"/>
      <c r="FL166"/>
      <c r="FM166"/>
      <c r="FN166"/>
      <c r="FO166"/>
      <c r="FP166"/>
      <c r="FQ166"/>
      <c r="FR166"/>
      <c r="FS166"/>
      <c r="FT166"/>
      <c r="FU166"/>
      <c r="FV166"/>
      <c r="FW166"/>
      <c r="FX166"/>
      <c r="FY166"/>
      <c r="FZ166"/>
      <c r="GA166"/>
      <c r="GB166"/>
      <c r="GC166"/>
      <c r="GD166"/>
      <c r="GE166"/>
      <c r="GF166"/>
      <c r="GG166"/>
      <c r="GH166"/>
      <c r="GI166"/>
      <c r="GJ166"/>
      <c r="GK166"/>
      <c r="GL166"/>
      <c r="GM166"/>
      <c r="GN166"/>
      <c r="GO166"/>
      <c r="GP166"/>
      <c r="GQ166"/>
      <c r="GR166"/>
      <c r="GS166"/>
      <c r="GT166"/>
      <c r="GU166"/>
      <c r="GV166"/>
      <c r="GW166"/>
      <c r="GX166"/>
      <c r="GY166"/>
      <c r="GZ166"/>
      <c r="HA166"/>
      <c r="HB166"/>
      <c r="HC166"/>
      <c r="HD166"/>
      <c r="HE166"/>
      <c r="HF166"/>
      <c r="HG166"/>
      <c r="HH166"/>
      <c r="HI166"/>
      <c r="HJ166"/>
      <c r="HK166"/>
      <c r="HL166"/>
      <c r="HM166"/>
      <c r="HN166"/>
      <c r="HO166"/>
      <c r="HP166"/>
      <c r="HQ166"/>
      <c r="HR166"/>
      <c r="HS166"/>
      <c r="HT166"/>
      <c r="HU166"/>
      <c r="HV166"/>
      <c r="HW166"/>
      <c r="HX166"/>
      <c r="HY166"/>
      <c r="HZ166"/>
      <c r="IA166"/>
      <c r="IB166"/>
      <c r="IC166"/>
      <c r="ID166"/>
      <c r="IE166"/>
      <c r="IF166"/>
      <c r="IG166"/>
      <c r="IH166"/>
      <c r="II166"/>
      <c r="IJ166"/>
      <c r="IK166"/>
      <c r="IL166"/>
      <c r="IM166"/>
      <c r="IN166"/>
      <c r="IO166"/>
      <c r="IP166"/>
      <c r="IQ166"/>
      <c r="IR166"/>
      <c r="IS166"/>
      <c r="IT166"/>
      <c r="IU166"/>
      <c r="IV166"/>
      <c r="IW166"/>
      <c r="IX166"/>
      <c r="IY166"/>
    </row>
    <row r="167" spans="1:259" ht="16.5" customHeight="1" x14ac:dyDescent="0.25">
      <c r="A167" s="283"/>
      <c r="B167" s="274"/>
      <c r="C167" s="106"/>
      <c r="D167" s="107" t="s">
        <v>76</v>
      </c>
      <c r="E167" s="329"/>
      <c r="F167" s="190"/>
      <c r="G167" s="108"/>
      <c r="I167" s="286"/>
      <c r="J167" s="286"/>
      <c r="K167" s="286"/>
      <c r="L167" s="286"/>
      <c r="M167" s="286"/>
      <c r="N167" s="286"/>
      <c r="O167" s="287"/>
      <c r="P167" s="287"/>
      <c r="Q167" s="287"/>
      <c r="R167" s="287"/>
      <c r="S167" s="287"/>
      <c r="T167" s="287"/>
      <c r="U167" s="287"/>
      <c r="V167" s="287"/>
      <c r="W167" s="287"/>
      <c r="X167" s="287"/>
      <c r="Y167" s="288"/>
      <c r="Z167" s="289"/>
      <c r="AA167" s="290"/>
      <c r="AT167"/>
      <c r="AU167"/>
      <c r="AV167"/>
      <c r="AW167"/>
      <c r="AX167"/>
      <c r="AY167"/>
      <c r="AZ167"/>
      <c r="BA167"/>
      <c r="BB167"/>
      <c r="BC167"/>
      <c r="BD167"/>
      <c r="BE167"/>
      <c r="BF167"/>
      <c r="BG167"/>
      <c r="BH167"/>
      <c r="BI167"/>
      <c r="BJ167"/>
      <c r="BK167"/>
      <c r="BL167"/>
      <c r="BM167"/>
      <c r="BN167"/>
      <c r="BO167"/>
      <c r="BP167"/>
      <c r="BQ167"/>
      <c r="BR167"/>
      <c r="BS167"/>
      <c r="BT167"/>
      <c r="BU167"/>
      <c r="BV167"/>
      <c r="BW167"/>
      <c r="BX167"/>
      <c r="BY167"/>
      <c r="BZ167"/>
      <c r="CA167"/>
      <c r="CB167"/>
      <c r="CC167"/>
      <c r="CD167"/>
      <c r="CE167"/>
      <c r="CF167"/>
      <c r="CG167"/>
      <c r="CH167"/>
      <c r="CI167"/>
      <c r="CJ167"/>
      <c r="CK167"/>
      <c r="CL167"/>
      <c r="CM167"/>
      <c r="CN167"/>
      <c r="CO167"/>
      <c r="CP167"/>
      <c r="CQ167"/>
      <c r="CR167"/>
      <c r="CS167"/>
      <c r="CT167"/>
      <c r="CU167"/>
      <c r="CV167"/>
      <c r="CW167"/>
      <c r="CX167"/>
      <c r="CY167"/>
      <c r="CZ167"/>
      <c r="DA167"/>
      <c r="DB167"/>
      <c r="DC167"/>
      <c r="DD167"/>
      <c r="DE167"/>
      <c r="DF167"/>
      <c r="DG167"/>
      <c r="DH167"/>
      <c r="DI167"/>
      <c r="DJ167"/>
      <c r="DK167"/>
      <c r="DL167"/>
      <c r="DM167"/>
      <c r="DN167"/>
      <c r="DO167"/>
      <c r="DP167"/>
      <c r="DQ167"/>
      <c r="DR167"/>
      <c r="DS167"/>
      <c r="DT167"/>
      <c r="DU167"/>
      <c r="DV167"/>
      <c r="DW167"/>
      <c r="DX167"/>
      <c r="DY167"/>
      <c r="DZ167"/>
      <c r="EA167"/>
      <c r="EB167"/>
      <c r="EC167"/>
      <c r="ED167"/>
      <c r="EE167"/>
      <c r="EF167"/>
      <c r="EG167"/>
      <c r="EH167"/>
      <c r="EI167"/>
      <c r="EJ167"/>
      <c r="EK167"/>
      <c r="EL167"/>
      <c r="EM167"/>
      <c r="EN167"/>
      <c r="EO167"/>
      <c r="EP167"/>
      <c r="EQ167"/>
      <c r="ER167"/>
      <c r="ES167"/>
      <c r="ET167"/>
      <c r="EU167"/>
      <c r="EV167"/>
      <c r="EW167"/>
      <c r="EX167"/>
      <c r="EY167"/>
      <c r="EZ167"/>
      <c r="FA167"/>
      <c r="FB167"/>
      <c r="FC167"/>
      <c r="FD167"/>
      <c r="FE167"/>
      <c r="FF167"/>
      <c r="FG167"/>
      <c r="FH167"/>
      <c r="FI167"/>
      <c r="FJ167"/>
      <c r="FK167"/>
      <c r="FL167"/>
      <c r="FM167"/>
      <c r="FN167"/>
      <c r="FO167"/>
      <c r="FP167"/>
      <c r="FQ167"/>
      <c r="FR167"/>
      <c r="FS167"/>
      <c r="FT167"/>
      <c r="FU167"/>
      <c r="FV167"/>
      <c r="FW167"/>
      <c r="FX167"/>
      <c r="FY167"/>
      <c r="FZ167"/>
      <c r="GA167"/>
      <c r="GB167"/>
      <c r="GC167"/>
      <c r="GD167"/>
      <c r="GE167"/>
      <c r="GF167"/>
      <c r="GG167"/>
      <c r="GH167"/>
      <c r="GI167"/>
      <c r="GJ167"/>
      <c r="GK167"/>
      <c r="GL167"/>
      <c r="GM167"/>
      <c r="GN167"/>
      <c r="GO167"/>
      <c r="GP167"/>
      <c r="GQ167"/>
      <c r="GR167"/>
      <c r="GS167"/>
      <c r="GT167"/>
      <c r="GU167"/>
      <c r="GV167"/>
      <c r="GW167"/>
      <c r="GX167"/>
      <c r="GY167"/>
      <c r="GZ167"/>
      <c r="HA167"/>
      <c r="HB167"/>
      <c r="HC167"/>
      <c r="HD167"/>
      <c r="HE167"/>
      <c r="HF167"/>
      <c r="HG167"/>
      <c r="HH167"/>
      <c r="HI167"/>
      <c r="HJ167"/>
      <c r="HK167"/>
      <c r="HL167"/>
      <c r="HM167"/>
      <c r="HN167"/>
      <c r="HO167"/>
      <c r="HP167"/>
      <c r="HQ167"/>
      <c r="HR167"/>
      <c r="HS167"/>
      <c r="HT167"/>
      <c r="HU167"/>
      <c r="HV167"/>
      <c r="HW167"/>
      <c r="HX167"/>
      <c r="HY167"/>
      <c r="HZ167"/>
      <c r="IA167"/>
      <c r="IB167"/>
      <c r="IC167"/>
      <c r="ID167"/>
      <c r="IE167"/>
      <c r="IF167"/>
      <c r="IG167"/>
      <c r="IH167"/>
      <c r="II167"/>
      <c r="IJ167"/>
      <c r="IK167"/>
      <c r="IL167"/>
      <c r="IM167"/>
      <c r="IN167"/>
      <c r="IO167"/>
      <c r="IP167"/>
      <c r="IQ167"/>
      <c r="IR167"/>
      <c r="IS167"/>
      <c r="IT167"/>
      <c r="IU167"/>
      <c r="IV167"/>
      <c r="IW167"/>
      <c r="IX167"/>
      <c r="IY167"/>
    </row>
    <row r="168" spans="1:259" ht="22.5" customHeight="1" x14ac:dyDescent="0.2">
      <c r="A168" s="283"/>
      <c r="B168" s="274"/>
      <c r="C168" s="109" t="s">
        <v>290</v>
      </c>
      <c r="D168" s="109"/>
      <c r="E168" s="330"/>
      <c r="F168" s="109"/>
      <c r="G168" s="108"/>
      <c r="I168" s="286"/>
      <c r="J168" s="286"/>
      <c r="K168" s="286"/>
      <c r="L168" s="286"/>
      <c r="M168" s="286"/>
      <c r="N168" s="286"/>
      <c r="O168" s="287"/>
      <c r="P168" s="287"/>
      <c r="Q168" s="287"/>
      <c r="R168" s="287"/>
      <c r="S168" s="287"/>
      <c r="T168" s="287"/>
      <c r="U168" s="287"/>
      <c r="V168" s="287"/>
      <c r="W168" s="287"/>
      <c r="X168" s="287"/>
      <c r="Y168" s="288"/>
      <c r="Z168" s="289"/>
      <c r="AA168" s="290"/>
      <c r="AT168"/>
      <c r="AU168"/>
      <c r="AV168"/>
      <c r="AW168"/>
      <c r="AX168"/>
      <c r="AY168"/>
      <c r="AZ168"/>
      <c r="BA168"/>
      <c r="BB168"/>
      <c r="BC168"/>
      <c r="BD168"/>
      <c r="BE168"/>
      <c r="BF168"/>
      <c r="BG168"/>
      <c r="BH168"/>
      <c r="BI168"/>
      <c r="BJ168"/>
      <c r="BK168"/>
      <c r="BL168"/>
      <c r="BM168"/>
      <c r="BN168"/>
      <c r="BO168"/>
      <c r="BP168"/>
      <c r="BQ168"/>
      <c r="BR168"/>
      <c r="BS168"/>
      <c r="BT168"/>
      <c r="BU168"/>
      <c r="BV168"/>
      <c r="BW168"/>
      <c r="BX168"/>
      <c r="BY168"/>
      <c r="BZ168"/>
      <c r="CA168"/>
      <c r="CB168"/>
      <c r="CC168"/>
      <c r="CD168"/>
      <c r="CE168"/>
      <c r="CF168"/>
      <c r="CG168"/>
      <c r="CH168"/>
      <c r="CI168"/>
      <c r="CJ168"/>
      <c r="CK168"/>
      <c r="CL168"/>
      <c r="CM168"/>
      <c r="CN168"/>
      <c r="CO168"/>
      <c r="CP168"/>
      <c r="CQ168"/>
      <c r="CR168"/>
      <c r="CS168"/>
      <c r="CT168"/>
      <c r="CU168"/>
      <c r="CV168"/>
      <c r="CW168"/>
      <c r="CX168"/>
      <c r="CY168"/>
      <c r="CZ168"/>
      <c r="DA168"/>
      <c r="DB168"/>
      <c r="DC168"/>
      <c r="DD168"/>
      <c r="DE168"/>
      <c r="DF168"/>
      <c r="DG168"/>
      <c r="DH168"/>
      <c r="DI168"/>
      <c r="DJ168"/>
      <c r="DK168"/>
      <c r="DL168"/>
      <c r="DM168"/>
      <c r="DN168"/>
      <c r="DO168"/>
      <c r="DP168"/>
      <c r="DQ168"/>
      <c r="DR168"/>
      <c r="DS168"/>
      <c r="DT168"/>
      <c r="DU168"/>
      <c r="DV168"/>
      <c r="DW168"/>
      <c r="DX168"/>
      <c r="DY168"/>
      <c r="DZ168"/>
      <c r="EA168"/>
      <c r="EB168"/>
      <c r="EC168"/>
      <c r="ED168"/>
      <c r="EE168"/>
      <c r="EF168"/>
      <c r="EG168"/>
      <c r="EH168"/>
      <c r="EI168"/>
      <c r="EJ168"/>
      <c r="EK168"/>
      <c r="EL168"/>
      <c r="EM168"/>
      <c r="EN168"/>
      <c r="EO168"/>
      <c r="EP168"/>
      <c r="EQ168"/>
      <c r="ER168"/>
      <c r="ES168"/>
      <c r="ET168"/>
      <c r="EU168"/>
      <c r="EV168"/>
      <c r="EW168"/>
      <c r="EX168"/>
      <c r="EY168"/>
      <c r="EZ168"/>
      <c r="FA168"/>
      <c r="FB168"/>
      <c r="FC168"/>
      <c r="FD168"/>
      <c r="FE168"/>
      <c r="FF168"/>
      <c r="FG168"/>
      <c r="FH168"/>
      <c r="FI168"/>
      <c r="FJ168"/>
      <c r="FK168"/>
      <c r="FL168"/>
      <c r="FM168"/>
      <c r="FN168"/>
      <c r="FO168"/>
      <c r="FP168"/>
      <c r="FQ168"/>
      <c r="FR168"/>
      <c r="FS168"/>
      <c r="FT168"/>
      <c r="FU168"/>
      <c r="FV168"/>
      <c r="FW168"/>
      <c r="FX168"/>
      <c r="FY168"/>
      <c r="FZ168"/>
      <c r="GA168"/>
      <c r="GB168"/>
      <c r="GC168"/>
      <c r="GD168"/>
      <c r="GE168"/>
      <c r="GF168"/>
      <c r="GG168"/>
      <c r="GH168"/>
      <c r="GI168"/>
      <c r="GJ168"/>
      <c r="GK168"/>
      <c r="GL168"/>
      <c r="GM168"/>
      <c r="GN168"/>
      <c r="GO168"/>
      <c r="GP168"/>
      <c r="GQ168"/>
      <c r="GR168"/>
      <c r="GS168"/>
      <c r="GT168"/>
      <c r="GU168"/>
      <c r="GV168"/>
      <c r="GW168"/>
      <c r="GX168"/>
      <c r="GY168"/>
      <c r="GZ168"/>
      <c r="HA168"/>
      <c r="HB168"/>
      <c r="HC168"/>
      <c r="HD168"/>
      <c r="HE168"/>
      <c r="HF168"/>
      <c r="HG168"/>
      <c r="HH168"/>
      <c r="HI168"/>
      <c r="HJ168"/>
      <c r="HK168"/>
      <c r="HL168"/>
      <c r="HM168"/>
      <c r="HN168"/>
      <c r="HO168"/>
      <c r="HP168"/>
      <c r="HQ168"/>
      <c r="HR168"/>
      <c r="HS168"/>
      <c r="HT168"/>
      <c r="HU168"/>
      <c r="HV168"/>
      <c r="HW168"/>
      <c r="HX168"/>
      <c r="HY168"/>
      <c r="HZ168"/>
      <c r="IA168"/>
      <c r="IB168"/>
      <c r="IC168"/>
      <c r="ID168"/>
      <c r="IE168"/>
      <c r="IF168"/>
      <c r="IG168"/>
      <c r="IH168"/>
      <c r="II168"/>
      <c r="IJ168"/>
      <c r="IK168"/>
      <c r="IL168"/>
      <c r="IM168"/>
      <c r="IN168"/>
      <c r="IO168"/>
      <c r="IP168"/>
      <c r="IQ168"/>
      <c r="IR168"/>
      <c r="IS168"/>
      <c r="IT168"/>
      <c r="IU168"/>
      <c r="IV168"/>
      <c r="IW168"/>
      <c r="IX168"/>
      <c r="IY168"/>
    </row>
    <row r="169" spans="1:259" ht="17.25" customHeight="1" x14ac:dyDescent="0.2">
      <c r="A169" s="283"/>
      <c r="B169" s="274"/>
      <c r="C169" s="115"/>
      <c r="D169" s="105"/>
      <c r="E169" s="331"/>
      <c r="F169" s="107"/>
      <c r="G169" s="108"/>
      <c r="I169" s="286"/>
      <c r="J169" s="286"/>
      <c r="K169" s="286"/>
      <c r="L169" s="286"/>
      <c r="M169" s="286"/>
      <c r="N169" s="286"/>
      <c r="O169" s="287"/>
      <c r="P169" s="287"/>
      <c r="Q169" s="287"/>
      <c r="R169" s="287"/>
      <c r="S169" s="287"/>
      <c r="T169" s="287"/>
      <c r="U169" s="287"/>
      <c r="V169" s="287"/>
      <c r="W169" s="287"/>
      <c r="X169" s="287"/>
      <c r="Y169" s="288"/>
      <c r="Z169" s="289"/>
      <c r="AA169" s="290"/>
      <c r="AT169"/>
      <c r="AU169"/>
      <c r="AV169"/>
      <c r="AW169"/>
      <c r="AX169"/>
      <c r="AY169"/>
      <c r="AZ169"/>
      <c r="BA169"/>
      <c r="BB169"/>
      <c r="BC169"/>
      <c r="BD169"/>
      <c r="BE169"/>
      <c r="BF169"/>
      <c r="BG169"/>
      <c r="BH169"/>
      <c r="BI169"/>
      <c r="BJ169"/>
      <c r="BK169"/>
      <c r="BL169"/>
      <c r="BM169"/>
      <c r="BN169"/>
      <c r="BO169"/>
      <c r="BP169"/>
      <c r="BQ169"/>
      <c r="BR169"/>
      <c r="BS169"/>
      <c r="BT169"/>
      <c r="BU169"/>
      <c r="BV169"/>
      <c r="BW169"/>
      <c r="BX169"/>
      <c r="BY169"/>
      <c r="BZ169"/>
      <c r="CA169"/>
      <c r="CB169"/>
      <c r="CC169"/>
      <c r="CD169"/>
      <c r="CE169"/>
      <c r="CF169"/>
      <c r="CG169"/>
      <c r="CH169"/>
      <c r="CI169"/>
      <c r="CJ169"/>
      <c r="CK169"/>
      <c r="CL169"/>
      <c r="CM169"/>
      <c r="CN169"/>
      <c r="CO169"/>
      <c r="CP169"/>
      <c r="CQ169"/>
      <c r="CR169"/>
      <c r="CS169"/>
      <c r="CT169"/>
      <c r="CU169"/>
      <c r="CV169"/>
      <c r="CW169"/>
      <c r="CX169"/>
      <c r="CY169"/>
      <c r="CZ169"/>
      <c r="DA169"/>
      <c r="DB169"/>
      <c r="DC169"/>
      <c r="DD169"/>
      <c r="DE169"/>
      <c r="DF169"/>
      <c r="DG169"/>
      <c r="DH169"/>
      <c r="DI169"/>
      <c r="DJ169"/>
      <c r="DK169"/>
      <c r="DL169"/>
      <c r="DM169"/>
      <c r="DN169"/>
      <c r="DO169"/>
      <c r="DP169"/>
      <c r="DQ169"/>
      <c r="DR169"/>
      <c r="DS169"/>
      <c r="DT169"/>
      <c r="DU169"/>
      <c r="DV169"/>
      <c r="DW169"/>
      <c r="DX169"/>
      <c r="DY169"/>
      <c r="DZ169"/>
      <c r="EA169"/>
      <c r="EB169"/>
      <c r="EC169"/>
      <c r="ED169"/>
      <c r="EE169"/>
      <c r="EF169"/>
      <c r="EG169"/>
      <c r="EH169"/>
      <c r="EI169"/>
      <c r="EJ169"/>
      <c r="EK169"/>
      <c r="EL169"/>
      <c r="EM169"/>
      <c r="EN169"/>
      <c r="EO169"/>
      <c r="EP169"/>
      <c r="EQ169"/>
      <c r="ER169"/>
      <c r="ES169"/>
      <c r="ET169"/>
      <c r="EU169"/>
      <c r="EV169"/>
      <c r="EW169"/>
      <c r="EX169"/>
      <c r="EY169"/>
      <c r="EZ169"/>
      <c r="FA169"/>
      <c r="FB169"/>
      <c r="FC169"/>
      <c r="FD169"/>
      <c r="FE169"/>
      <c r="FF169"/>
      <c r="FG169"/>
      <c r="FH169"/>
      <c r="FI169"/>
      <c r="FJ169"/>
      <c r="FK169"/>
      <c r="FL169"/>
      <c r="FM169"/>
      <c r="FN169"/>
      <c r="FO169"/>
      <c r="FP169"/>
      <c r="FQ169"/>
      <c r="FR169"/>
      <c r="FS169"/>
      <c r="FT169"/>
      <c r="FU169"/>
      <c r="FV169"/>
      <c r="FW169"/>
      <c r="FX169"/>
      <c r="FY169"/>
      <c r="FZ169"/>
      <c r="GA169"/>
      <c r="GB169"/>
      <c r="GC169"/>
      <c r="GD169"/>
      <c r="GE169"/>
      <c r="GF169"/>
      <c r="GG169"/>
      <c r="GH169"/>
      <c r="GI169"/>
      <c r="GJ169"/>
      <c r="GK169"/>
      <c r="GL169"/>
      <c r="GM169"/>
      <c r="GN169"/>
      <c r="GO169"/>
      <c r="GP169"/>
      <c r="GQ169"/>
      <c r="GR169"/>
      <c r="GS169"/>
      <c r="GT169"/>
      <c r="GU169"/>
      <c r="GV169"/>
      <c r="GW169"/>
      <c r="GX169"/>
      <c r="GY169"/>
      <c r="GZ169"/>
      <c r="HA169"/>
      <c r="HB169"/>
      <c r="HC169"/>
      <c r="HD169"/>
      <c r="HE169"/>
      <c r="HF169"/>
      <c r="HG169"/>
      <c r="HH169"/>
      <c r="HI169"/>
      <c r="HJ169"/>
      <c r="HK169"/>
      <c r="HL169"/>
      <c r="HM169"/>
      <c r="HN169"/>
      <c r="HO169"/>
      <c r="HP169"/>
      <c r="HQ169"/>
      <c r="HR169"/>
      <c r="HS169"/>
      <c r="HT169"/>
      <c r="HU169"/>
      <c r="HV169"/>
      <c r="HW169"/>
      <c r="HX169"/>
      <c r="HY169"/>
      <c r="HZ169"/>
      <c r="IA169"/>
      <c r="IB169"/>
      <c r="IC169"/>
      <c r="ID169"/>
      <c r="IE169"/>
      <c r="IF169"/>
      <c r="IG169"/>
      <c r="IH169"/>
      <c r="II169"/>
      <c r="IJ169"/>
      <c r="IK169"/>
      <c r="IL169"/>
      <c r="IM169"/>
      <c r="IN169"/>
      <c r="IO169"/>
      <c r="IP169"/>
      <c r="IQ169"/>
      <c r="IR169"/>
      <c r="IS169"/>
      <c r="IT169"/>
      <c r="IU169"/>
      <c r="IV169"/>
      <c r="IW169"/>
      <c r="IX169"/>
      <c r="IY169"/>
    </row>
    <row r="170" spans="1:259" ht="17.25" customHeight="1" x14ac:dyDescent="0.2">
      <c r="A170" s="283"/>
      <c r="B170" s="308"/>
      <c r="C170" s="272"/>
      <c r="D170" s="309"/>
      <c r="E170" s="331"/>
      <c r="F170" s="308"/>
      <c r="G170" s="108"/>
      <c r="I170" s="286"/>
      <c r="J170" s="286"/>
      <c r="K170" s="286"/>
      <c r="L170" s="286"/>
      <c r="M170" s="286"/>
      <c r="N170" s="286"/>
      <c r="O170" s="287"/>
      <c r="P170" s="287"/>
      <c r="Q170" s="287"/>
      <c r="R170" s="287"/>
      <c r="S170" s="287"/>
      <c r="T170" s="287"/>
      <c r="U170" s="287"/>
      <c r="V170" s="287"/>
      <c r="W170" s="287"/>
      <c r="X170" s="287"/>
      <c r="Y170" s="288"/>
      <c r="Z170" s="289"/>
      <c r="AA170" s="290"/>
      <c r="AT170"/>
      <c r="AU170"/>
      <c r="AV170"/>
      <c r="AW170"/>
      <c r="AX170"/>
      <c r="AY170"/>
      <c r="AZ170"/>
      <c r="BA170"/>
      <c r="BB170"/>
      <c r="BC170"/>
      <c r="BD170"/>
      <c r="BE170"/>
      <c r="BF170"/>
      <c r="BG170"/>
      <c r="BH170"/>
      <c r="BI170"/>
      <c r="BJ170"/>
      <c r="BK170"/>
      <c r="BL170"/>
      <c r="BM170"/>
      <c r="BN170"/>
      <c r="BO170"/>
      <c r="BP170"/>
      <c r="BQ170"/>
      <c r="BR170"/>
      <c r="BS170"/>
      <c r="BT170"/>
      <c r="BU170"/>
      <c r="BV170"/>
      <c r="BW170"/>
      <c r="BX170"/>
      <c r="BY170"/>
      <c r="BZ170"/>
      <c r="CA170"/>
      <c r="CB170"/>
      <c r="CC170"/>
      <c r="CD170"/>
      <c r="CE170"/>
      <c r="CF170"/>
      <c r="CG170"/>
      <c r="CH170"/>
      <c r="CI170"/>
      <c r="CJ170"/>
      <c r="CK170"/>
      <c r="CL170"/>
      <c r="CM170"/>
      <c r="CN170"/>
      <c r="CO170"/>
      <c r="CP170"/>
      <c r="CQ170"/>
      <c r="CR170"/>
      <c r="CS170"/>
      <c r="CT170"/>
      <c r="CU170"/>
      <c r="CV170"/>
      <c r="CW170"/>
      <c r="CX170"/>
      <c r="CY170"/>
      <c r="CZ170"/>
      <c r="DA170"/>
      <c r="DB170"/>
      <c r="DC170"/>
      <c r="DD170"/>
      <c r="DE170"/>
      <c r="DF170"/>
      <c r="DG170"/>
      <c r="DH170"/>
      <c r="DI170"/>
      <c r="DJ170"/>
      <c r="DK170"/>
      <c r="DL170"/>
      <c r="DM170"/>
      <c r="DN170"/>
      <c r="DO170"/>
      <c r="DP170"/>
      <c r="DQ170"/>
      <c r="DR170"/>
      <c r="DS170"/>
      <c r="DT170"/>
      <c r="DU170"/>
      <c r="DV170"/>
      <c r="DW170"/>
      <c r="DX170"/>
      <c r="DY170"/>
      <c r="DZ170"/>
      <c r="EA170"/>
      <c r="EB170"/>
      <c r="EC170"/>
      <c r="ED170"/>
      <c r="EE170"/>
      <c r="EF170"/>
      <c r="EG170"/>
      <c r="EH170"/>
      <c r="EI170"/>
      <c r="EJ170"/>
      <c r="EK170"/>
      <c r="EL170"/>
      <c r="EM170"/>
      <c r="EN170"/>
      <c r="EO170"/>
      <c r="EP170"/>
      <c r="EQ170"/>
      <c r="ER170"/>
      <c r="ES170"/>
      <c r="ET170"/>
      <c r="EU170"/>
      <c r="EV170"/>
      <c r="EW170"/>
      <c r="EX170"/>
      <c r="EY170"/>
      <c r="EZ170"/>
      <c r="FA170"/>
      <c r="FB170"/>
      <c r="FC170"/>
      <c r="FD170"/>
      <c r="FE170"/>
      <c r="FF170"/>
      <c r="FG170"/>
      <c r="FH170"/>
      <c r="FI170"/>
      <c r="FJ170"/>
      <c r="FK170"/>
      <c r="FL170"/>
      <c r="FM170"/>
      <c r="FN170"/>
      <c r="FO170"/>
      <c r="FP170"/>
      <c r="FQ170"/>
      <c r="FR170"/>
      <c r="FS170"/>
      <c r="FT170"/>
      <c r="FU170"/>
      <c r="FV170"/>
      <c r="FW170"/>
      <c r="FX170"/>
      <c r="FY170"/>
      <c r="FZ170"/>
      <c r="GA170"/>
      <c r="GB170"/>
      <c r="GC170"/>
      <c r="GD170"/>
      <c r="GE170"/>
      <c r="GF170"/>
      <c r="GG170"/>
      <c r="GH170"/>
      <c r="GI170"/>
      <c r="GJ170"/>
      <c r="GK170"/>
      <c r="GL170"/>
      <c r="GM170"/>
      <c r="GN170"/>
      <c r="GO170"/>
      <c r="GP170"/>
      <c r="GQ170"/>
      <c r="GR170"/>
      <c r="GS170"/>
      <c r="GT170"/>
      <c r="GU170"/>
      <c r="GV170"/>
      <c r="GW170"/>
      <c r="GX170"/>
      <c r="GY170"/>
      <c r="GZ170"/>
      <c r="HA170"/>
      <c r="HB170"/>
      <c r="HC170"/>
      <c r="HD170"/>
      <c r="HE170"/>
      <c r="HF170"/>
      <c r="HG170"/>
      <c r="HH170"/>
      <c r="HI170"/>
      <c r="HJ170"/>
      <c r="HK170"/>
      <c r="HL170"/>
      <c r="HM170"/>
      <c r="HN170"/>
      <c r="HO170"/>
      <c r="HP170"/>
      <c r="HQ170"/>
      <c r="HR170"/>
      <c r="HS170"/>
      <c r="HT170"/>
      <c r="HU170"/>
      <c r="HV170"/>
      <c r="HW170"/>
      <c r="HX170"/>
      <c r="HY170"/>
      <c r="HZ170"/>
      <c r="IA170"/>
      <c r="IB170"/>
      <c r="IC170"/>
      <c r="ID170"/>
      <c r="IE170"/>
      <c r="IF170"/>
      <c r="IG170"/>
      <c r="IH170"/>
      <c r="II170"/>
      <c r="IJ170"/>
      <c r="IK170"/>
      <c r="IL170"/>
      <c r="IM170"/>
      <c r="IN170"/>
      <c r="IO170"/>
      <c r="IP170"/>
      <c r="IQ170"/>
      <c r="IR170"/>
      <c r="IS170"/>
      <c r="IT170"/>
      <c r="IU170"/>
      <c r="IV170"/>
      <c r="IW170"/>
      <c r="IX170"/>
      <c r="IY170"/>
    </row>
    <row r="171" spans="1:259" ht="17.25" customHeight="1" x14ac:dyDescent="0.2">
      <c r="A171" s="283"/>
      <c r="B171" s="308"/>
      <c r="C171" s="272"/>
      <c r="D171" s="309"/>
      <c r="E171" s="331"/>
      <c r="F171" s="308"/>
      <c r="G171" s="108"/>
      <c r="I171" s="286"/>
      <c r="J171" s="286"/>
      <c r="K171" s="286"/>
      <c r="L171" s="286"/>
      <c r="M171" s="286"/>
      <c r="N171" s="286"/>
      <c r="O171" s="287"/>
      <c r="P171" s="287"/>
      <c r="Q171" s="287"/>
      <c r="R171" s="287"/>
      <c r="S171" s="287"/>
      <c r="T171" s="287"/>
      <c r="U171" s="287"/>
      <c r="V171" s="287"/>
      <c r="W171" s="287"/>
      <c r="X171" s="287"/>
      <c r="Y171" s="288"/>
      <c r="Z171" s="289"/>
      <c r="AA171" s="290"/>
      <c r="AT171"/>
      <c r="AU171"/>
      <c r="AV171"/>
      <c r="AW171"/>
      <c r="AX171"/>
      <c r="AY171"/>
      <c r="AZ171"/>
      <c r="BA171"/>
      <c r="BB171"/>
      <c r="BC171"/>
      <c r="BD171"/>
      <c r="BE171"/>
      <c r="BF171"/>
      <c r="BG171"/>
      <c r="BH171"/>
      <c r="BI171"/>
      <c r="BJ171"/>
      <c r="BK171"/>
      <c r="BL171"/>
      <c r="BM171"/>
      <c r="BN171"/>
      <c r="BO171"/>
      <c r="BP171"/>
      <c r="BQ171"/>
      <c r="BR171"/>
      <c r="BS171"/>
      <c r="BT171"/>
      <c r="BU171"/>
      <c r="BV171"/>
      <c r="BW171"/>
      <c r="BX171"/>
      <c r="BY171"/>
      <c r="BZ171"/>
      <c r="CA171"/>
      <c r="CB171"/>
      <c r="CC171"/>
      <c r="CD171"/>
      <c r="CE171"/>
      <c r="CF171"/>
      <c r="CG171"/>
      <c r="CH171"/>
      <c r="CI171"/>
      <c r="CJ171"/>
      <c r="CK171"/>
      <c r="CL171"/>
      <c r="CM171"/>
      <c r="CN171"/>
      <c r="CO171"/>
      <c r="CP171"/>
      <c r="CQ171"/>
      <c r="CR171"/>
      <c r="CS171"/>
      <c r="CT171"/>
      <c r="CU171"/>
      <c r="CV171"/>
      <c r="CW171"/>
      <c r="CX171"/>
      <c r="CY171"/>
      <c r="CZ171"/>
      <c r="DA171"/>
      <c r="DB171"/>
      <c r="DC171"/>
      <c r="DD171"/>
      <c r="DE171"/>
      <c r="DF171"/>
      <c r="DG171"/>
      <c r="DH171"/>
      <c r="DI171"/>
      <c r="DJ171"/>
      <c r="DK171"/>
      <c r="DL171"/>
      <c r="DM171"/>
      <c r="DN171"/>
      <c r="DO171"/>
      <c r="DP171"/>
      <c r="DQ171"/>
      <c r="DR171"/>
      <c r="DS171"/>
      <c r="DT171"/>
      <c r="DU171"/>
      <c r="DV171"/>
      <c r="DW171"/>
      <c r="DX171"/>
      <c r="DY171"/>
      <c r="DZ171"/>
      <c r="EA171"/>
      <c r="EB171"/>
      <c r="EC171"/>
      <c r="ED171"/>
      <c r="EE171"/>
      <c r="EF171"/>
      <c r="EG171"/>
      <c r="EH171"/>
      <c r="EI171"/>
      <c r="EJ171"/>
      <c r="EK171"/>
      <c r="EL171"/>
      <c r="EM171"/>
      <c r="EN171"/>
      <c r="EO171"/>
      <c r="EP171"/>
      <c r="EQ171"/>
      <c r="ER171"/>
      <c r="ES171"/>
      <c r="ET171"/>
      <c r="EU171"/>
      <c r="EV171"/>
      <c r="EW171"/>
      <c r="EX171"/>
      <c r="EY171"/>
      <c r="EZ171"/>
      <c r="FA171"/>
      <c r="FB171"/>
      <c r="FC171"/>
      <c r="FD171"/>
      <c r="FE171"/>
      <c r="FF171"/>
      <c r="FG171"/>
      <c r="FH171"/>
      <c r="FI171"/>
      <c r="FJ171"/>
      <c r="FK171"/>
      <c r="FL171"/>
      <c r="FM171"/>
      <c r="FN171"/>
      <c r="FO171"/>
      <c r="FP171"/>
      <c r="FQ171"/>
      <c r="FR171"/>
      <c r="FS171"/>
      <c r="FT171"/>
      <c r="FU171"/>
      <c r="FV171"/>
      <c r="FW171"/>
      <c r="FX171"/>
      <c r="FY171"/>
      <c r="FZ171"/>
      <c r="GA171"/>
      <c r="GB171"/>
      <c r="GC171"/>
      <c r="GD171"/>
      <c r="GE171"/>
      <c r="GF171"/>
      <c r="GG171"/>
      <c r="GH171"/>
      <c r="GI171"/>
      <c r="GJ171"/>
      <c r="GK171"/>
      <c r="GL171"/>
      <c r="GM171"/>
      <c r="GN171"/>
      <c r="GO171"/>
      <c r="GP171"/>
      <c r="GQ171"/>
      <c r="GR171"/>
      <c r="GS171"/>
      <c r="GT171"/>
      <c r="GU171"/>
      <c r="GV171"/>
      <c r="GW171"/>
      <c r="GX171"/>
      <c r="GY171"/>
      <c r="GZ171"/>
      <c r="HA171"/>
      <c r="HB171"/>
      <c r="HC171"/>
      <c r="HD171"/>
      <c r="HE171"/>
      <c r="HF171"/>
      <c r="HG171"/>
      <c r="HH171"/>
      <c r="HI171"/>
      <c r="HJ171"/>
      <c r="HK171"/>
      <c r="HL171"/>
      <c r="HM171"/>
      <c r="HN171"/>
      <c r="HO171"/>
      <c r="HP171"/>
      <c r="HQ171"/>
      <c r="HR171"/>
      <c r="HS171"/>
      <c r="HT171"/>
      <c r="HU171"/>
      <c r="HV171"/>
      <c r="HW171"/>
      <c r="HX171"/>
      <c r="HY171"/>
      <c r="HZ171"/>
      <c r="IA171"/>
      <c r="IB171"/>
      <c r="IC171"/>
      <c r="ID171"/>
      <c r="IE171"/>
      <c r="IF171"/>
      <c r="IG171"/>
      <c r="IH171"/>
      <c r="II171"/>
      <c r="IJ171"/>
      <c r="IK171"/>
      <c r="IL171"/>
      <c r="IM171"/>
      <c r="IN171"/>
      <c r="IO171"/>
      <c r="IP171"/>
      <c r="IQ171"/>
      <c r="IR171"/>
      <c r="IS171"/>
      <c r="IT171"/>
      <c r="IU171"/>
      <c r="IV171"/>
      <c r="IW171"/>
      <c r="IX171"/>
      <c r="IY171"/>
    </row>
    <row r="172" spans="1:259" ht="17.25" customHeight="1" x14ac:dyDescent="0.2">
      <c r="A172" s="283"/>
      <c r="B172" s="308"/>
      <c r="C172" s="272"/>
      <c r="D172" s="309"/>
      <c r="E172" s="331"/>
      <c r="F172" s="308"/>
      <c r="G172" s="108"/>
      <c r="I172" s="286"/>
      <c r="J172" s="286"/>
      <c r="K172" s="286"/>
      <c r="L172" s="286"/>
      <c r="M172" s="286"/>
      <c r="N172" s="286"/>
      <c r="O172" s="287"/>
      <c r="P172" s="287"/>
      <c r="Q172" s="287"/>
      <c r="R172" s="287"/>
      <c r="S172" s="287"/>
      <c r="T172" s="287"/>
      <c r="U172" s="287"/>
      <c r="V172" s="287"/>
      <c r="W172" s="287"/>
      <c r="X172" s="287"/>
      <c r="Y172" s="288"/>
      <c r="Z172" s="289"/>
      <c r="AA172" s="290"/>
      <c r="AT172"/>
      <c r="AU172"/>
      <c r="AV172"/>
      <c r="AW172"/>
      <c r="AX172"/>
      <c r="AY172"/>
      <c r="AZ172"/>
      <c r="BA172"/>
      <c r="BB172"/>
      <c r="BC172"/>
      <c r="BD172"/>
      <c r="BE172"/>
      <c r="BF172"/>
      <c r="BG172"/>
      <c r="BH172"/>
      <c r="BI172"/>
      <c r="BJ172"/>
      <c r="BK172"/>
      <c r="BL172"/>
      <c r="BM172"/>
      <c r="BN172"/>
      <c r="BO172"/>
      <c r="BP172"/>
      <c r="BQ172"/>
      <c r="BR172"/>
      <c r="BS172"/>
      <c r="BT172"/>
      <c r="BU172"/>
      <c r="BV172"/>
      <c r="BW172"/>
      <c r="BX172"/>
      <c r="BY172"/>
      <c r="BZ172"/>
      <c r="CA172"/>
      <c r="CB172"/>
      <c r="CC172"/>
      <c r="CD172"/>
      <c r="CE172"/>
      <c r="CF172"/>
      <c r="CG172"/>
      <c r="CH172"/>
      <c r="CI172"/>
      <c r="CJ172"/>
      <c r="CK172"/>
      <c r="CL172"/>
      <c r="CM172"/>
      <c r="CN172"/>
      <c r="CO172"/>
      <c r="CP172"/>
      <c r="CQ172"/>
      <c r="CR172"/>
      <c r="CS172"/>
      <c r="CT172"/>
      <c r="CU172"/>
      <c r="CV172"/>
      <c r="CW172"/>
      <c r="CX172"/>
      <c r="CY172"/>
      <c r="CZ172"/>
      <c r="DA172"/>
      <c r="DB172"/>
      <c r="DC172"/>
      <c r="DD172"/>
      <c r="DE172"/>
      <c r="DF172"/>
      <c r="DG172"/>
      <c r="DH172"/>
      <c r="DI172"/>
      <c r="DJ172"/>
      <c r="DK172"/>
      <c r="DL172"/>
      <c r="DM172"/>
      <c r="DN172"/>
      <c r="DO172"/>
      <c r="DP172"/>
      <c r="DQ172"/>
      <c r="DR172"/>
      <c r="DS172"/>
      <c r="DT172"/>
      <c r="DU172"/>
      <c r="DV172"/>
      <c r="DW172"/>
      <c r="DX172"/>
      <c r="DY172"/>
      <c r="DZ172"/>
      <c r="EA172"/>
      <c r="EB172"/>
      <c r="EC172"/>
      <c r="ED172"/>
      <c r="EE172"/>
      <c r="EF172"/>
      <c r="EG172"/>
      <c r="EH172"/>
      <c r="EI172"/>
      <c r="EJ172"/>
      <c r="EK172"/>
      <c r="EL172"/>
      <c r="EM172"/>
      <c r="EN172"/>
      <c r="EO172"/>
      <c r="EP172"/>
      <c r="EQ172"/>
      <c r="ER172"/>
      <c r="ES172"/>
      <c r="ET172"/>
      <c r="EU172"/>
      <c r="EV172"/>
      <c r="EW172"/>
      <c r="EX172"/>
      <c r="EY172"/>
      <c r="EZ172"/>
      <c r="FA172"/>
      <c r="FB172"/>
      <c r="FC172"/>
      <c r="FD172"/>
      <c r="FE172"/>
      <c r="FF172"/>
      <c r="FG172"/>
      <c r="FH172"/>
      <c r="FI172"/>
      <c r="FJ172"/>
      <c r="FK172"/>
      <c r="FL172"/>
      <c r="FM172"/>
      <c r="FN172"/>
      <c r="FO172"/>
      <c r="FP172"/>
      <c r="FQ172"/>
      <c r="FR172"/>
      <c r="FS172"/>
      <c r="FT172"/>
      <c r="FU172"/>
      <c r="FV172"/>
      <c r="FW172"/>
      <c r="FX172"/>
      <c r="FY172"/>
      <c r="FZ172"/>
      <c r="GA172"/>
      <c r="GB172"/>
      <c r="GC172"/>
      <c r="GD172"/>
      <c r="GE172"/>
      <c r="GF172"/>
      <c r="GG172"/>
      <c r="GH172"/>
      <c r="GI172"/>
      <c r="GJ172"/>
      <c r="GK172"/>
      <c r="GL172"/>
      <c r="GM172"/>
      <c r="GN172"/>
      <c r="GO172"/>
      <c r="GP172"/>
      <c r="GQ172"/>
      <c r="GR172"/>
      <c r="GS172"/>
      <c r="GT172"/>
      <c r="GU172"/>
      <c r="GV172"/>
      <c r="GW172"/>
      <c r="GX172"/>
      <c r="GY172"/>
      <c r="GZ172"/>
      <c r="HA172"/>
      <c r="HB172"/>
      <c r="HC172"/>
      <c r="HD172"/>
      <c r="HE172"/>
      <c r="HF172"/>
      <c r="HG172"/>
      <c r="HH172"/>
      <c r="HI172"/>
      <c r="HJ172"/>
      <c r="HK172"/>
      <c r="HL172"/>
      <c r="HM172"/>
      <c r="HN172"/>
      <c r="HO172"/>
      <c r="HP172"/>
      <c r="HQ172"/>
      <c r="HR172"/>
      <c r="HS172"/>
      <c r="HT172"/>
      <c r="HU172"/>
      <c r="HV172"/>
      <c r="HW172"/>
      <c r="HX172"/>
      <c r="HY172"/>
      <c r="HZ172"/>
      <c r="IA172"/>
      <c r="IB172"/>
      <c r="IC172"/>
      <c r="ID172"/>
      <c r="IE172"/>
      <c r="IF172"/>
      <c r="IG172"/>
      <c r="IH172"/>
      <c r="II172"/>
      <c r="IJ172"/>
      <c r="IK172"/>
      <c r="IL172"/>
      <c r="IM172"/>
      <c r="IN172"/>
      <c r="IO172"/>
      <c r="IP172"/>
      <c r="IQ172"/>
      <c r="IR172"/>
      <c r="IS172"/>
      <c r="IT172"/>
      <c r="IU172"/>
      <c r="IV172"/>
      <c r="IW172"/>
      <c r="IX172"/>
      <c r="IY172"/>
    </row>
    <row r="173" spans="1:259" ht="18" customHeight="1" x14ac:dyDescent="0.2">
      <c r="A173" s="283"/>
      <c r="B173" s="274"/>
      <c r="C173" s="115"/>
      <c r="D173" s="105"/>
      <c r="E173" s="331"/>
      <c r="F173" s="107"/>
      <c r="G173" s="108"/>
      <c r="I173" s="286"/>
      <c r="J173" s="286"/>
      <c r="K173" s="286"/>
      <c r="L173" s="286"/>
      <c r="M173" s="286"/>
      <c r="N173" s="286"/>
      <c r="O173" s="287"/>
      <c r="P173" s="287"/>
      <c r="Q173" s="287"/>
      <c r="R173" s="287"/>
      <c r="S173" s="287"/>
      <c r="T173" s="287"/>
      <c r="U173" s="287"/>
      <c r="V173" s="287"/>
      <c r="W173" s="287"/>
      <c r="X173" s="287"/>
      <c r="Y173" s="288"/>
      <c r="Z173" s="289"/>
      <c r="AA173" s="290"/>
      <c r="AT173"/>
      <c r="AU173"/>
      <c r="AV173"/>
      <c r="AW173"/>
      <c r="AX173"/>
      <c r="AY173"/>
      <c r="AZ173"/>
      <c r="BA173"/>
      <c r="BB173"/>
      <c r="BC173"/>
      <c r="BD173"/>
      <c r="BE173"/>
      <c r="BF173"/>
      <c r="BG173"/>
      <c r="BH173"/>
      <c r="BI173"/>
      <c r="BJ173"/>
      <c r="BK173"/>
      <c r="BL173"/>
      <c r="BM173"/>
      <c r="BN173"/>
      <c r="BO173"/>
      <c r="BP173"/>
      <c r="BQ173"/>
      <c r="BR173"/>
      <c r="BS173"/>
      <c r="BT173"/>
      <c r="BU173"/>
      <c r="BV173"/>
      <c r="BW173"/>
      <c r="BX173"/>
      <c r="BY173"/>
      <c r="BZ173"/>
      <c r="CA173"/>
      <c r="CB173"/>
      <c r="CC173"/>
      <c r="CD173"/>
      <c r="CE173"/>
      <c r="CF173"/>
      <c r="CG173"/>
      <c r="CH173"/>
      <c r="CI173"/>
      <c r="CJ173"/>
      <c r="CK173"/>
      <c r="CL173"/>
      <c r="CM173"/>
      <c r="CN173"/>
      <c r="CO173"/>
      <c r="CP173"/>
      <c r="CQ173"/>
      <c r="CR173"/>
      <c r="CS173"/>
      <c r="CT173"/>
      <c r="CU173"/>
      <c r="CV173"/>
      <c r="CW173"/>
      <c r="CX173"/>
      <c r="CY173"/>
      <c r="CZ173"/>
      <c r="DA173"/>
      <c r="DB173"/>
      <c r="DC173"/>
      <c r="DD173"/>
      <c r="DE173"/>
      <c r="DF173"/>
      <c r="DG173"/>
      <c r="DH173"/>
      <c r="DI173"/>
      <c r="DJ173"/>
      <c r="DK173"/>
      <c r="DL173"/>
      <c r="DM173"/>
      <c r="DN173"/>
      <c r="DO173"/>
      <c r="DP173"/>
      <c r="DQ173"/>
      <c r="DR173"/>
      <c r="DS173"/>
      <c r="DT173"/>
      <c r="DU173"/>
      <c r="DV173"/>
      <c r="DW173"/>
      <c r="DX173"/>
      <c r="DY173"/>
      <c r="DZ173"/>
      <c r="EA173"/>
      <c r="EB173"/>
      <c r="EC173"/>
      <c r="ED173"/>
      <c r="EE173"/>
      <c r="EF173"/>
      <c r="EG173"/>
      <c r="EH173"/>
      <c r="EI173"/>
      <c r="EJ173"/>
      <c r="EK173"/>
      <c r="EL173"/>
      <c r="EM173"/>
      <c r="EN173"/>
      <c r="EO173"/>
      <c r="EP173"/>
      <c r="EQ173"/>
      <c r="ER173"/>
      <c r="ES173"/>
      <c r="ET173"/>
      <c r="EU173"/>
      <c r="EV173"/>
      <c r="EW173"/>
      <c r="EX173"/>
      <c r="EY173"/>
      <c r="EZ173"/>
      <c r="FA173"/>
      <c r="FB173"/>
      <c r="FC173"/>
      <c r="FD173"/>
      <c r="FE173"/>
      <c r="FF173"/>
      <c r="FG173"/>
      <c r="FH173"/>
      <c r="FI173"/>
      <c r="FJ173"/>
      <c r="FK173"/>
      <c r="FL173"/>
      <c r="FM173"/>
      <c r="FN173"/>
      <c r="FO173"/>
      <c r="FP173"/>
      <c r="FQ173"/>
      <c r="FR173"/>
      <c r="FS173"/>
      <c r="FT173"/>
      <c r="FU173"/>
      <c r="FV173"/>
      <c r="FW173"/>
      <c r="FX173"/>
      <c r="FY173"/>
      <c r="FZ173"/>
      <c r="GA173"/>
      <c r="GB173"/>
      <c r="GC173"/>
      <c r="GD173"/>
      <c r="GE173"/>
      <c r="GF173"/>
      <c r="GG173"/>
      <c r="GH173"/>
      <c r="GI173"/>
      <c r="GJ173"/>
      <c r="GK173"/>
      <c r="GL173"/>
      <c r="GM173"/>
      <c r="GN173"/>
      <c r="GO173"/>
      <c r="GP173"/>
      <c r="GQ173"/>
      <c r="GR173"/>
      <c r="GS173"/>
      <c r="GT173"/>
      <c r="GU173"/>
      <c r="GV173"/>
      <c r="GW173"/>
      <c r="GX173"/>
      <c r="GY173"/>
      <c r="GZ173"/>
      <c r="HA173"/>
      <c r="HB173"/>
      <c r="HC173"/>
      <c r="HD173"/>
      <c r="HE173"/>
      <c r="HF173"/>
      <c r="HG173"/>
      <c r="HH173"/>
      <c r="HI173"/>
      <c r="HJ173"/>
      <c r="HK173"/>
      <c r="HL173"/>
      <c r="HM173"/>
      <c r="HN173"/>
      <c r="HO173"/>
      <c r="HP173"/>
      <c r="HQ173"/>
      <c r="HR173"/>
      <c r="HS173"/>
      <c r="HT173"/>
      <c r="HU173"/>
      <c r="HV173"/>
      <c r="HW173"/>
      <c r="HX173"/>
      <c r="HY173"/>
      <c r="HZ173"/>
      <c r="IA173"/>
      <c r="IB173"/>
      <c r="IC173"/>
      <c r="ID173"/>
      <c r="IE173"/>
      <c r="IF173"/>
      <c r="IG173"/>
      <c r="IH173"/>
      <c r="II173"/>
      <c r="IJ173"/>
      <c r="IK173"/>
      <c r="IL173"/>
      <c r="IM173"/>
      <c r="IN173"/>
      <c r="IO173"/>
      <c r="IP173"/>
      <c r="IQ173"/>
      <c r="IR173"/>
      <c r="IS173"/>
      <c r="IT173"/>
      <c r="IU173"/>
      <c r="IV173"/>
      <c r="IW173"/>
      <c r="IX173"/>
      <c r="IY173"/>
    </row>
    <row r="174" spans="1:259" ht="18" customHeight="1" x14ac:dyDescent="0.2">
      <c r="A174" s="283"/>
      <c r="B174" s="304"/>
      <c r="C174" s="272"/>
      <c r="D174" s="305"/>
      <c r="E174" s="331"/>
      <c r="F174" s="304"/>
      <c r="G174" s="108"/>
      <c r="I174" s="286"/>
      <c r="J174" s="286"/>
      <c r="K174" s="286"/>
      <c r="L174" s="286"/>
      <c r="M174" s="286"/>
      <c r="N174" s="286"/>
      <c r="O174" s="287"/>
      <c r="P174" s="287"/>
      <c r="Q174" s="287"/>
      <c r="R174" s="287"/>
      <c r="S174" s="287"/>
      <c r="T174" s="287"/>
      <c r="U174" s="287"/>
      <c r="V174" s="287"/>
      <c r="W174" s="287"/>
      <c r="X174" s="287"/>
      <c r="Y174" s="288"/>
      <c r="Z174" s="289"/>
      <c r="AA174" s="290"/>
      <c r="AT174"/>
      <c r="AU174"/>
      <c r="AV174"/>
      <c r="AW174"/>
      <c r="AX174"/>
      <c r="AY174"/>
      <c r="AZ174"/>
      <c r="BA174"/>
      <c r="BB174"/>
      <c r="BC174"/>
      <c r="BD174"/>
      <c r="BE174"/>
      <c r="BF174"/>
      <c r="BG174"/>
      <c r="BH174"/>
      <c r="BI174"/>
      <c r="BJ174"/>
      <c r="BK174"/>
      <c r="BL174"/>
      <c r="BM174"/>
      <c r="BN174"/>
      <c r="BO174"/>
      <c r="BP174"/>
      <c r="BQ174"/>
      <c r="BR174"/>
      <c r="BS174"/>
      <c r="BT174"/>
      <c r="BU174"/>
      <c r="BV174"/>
      <c r="BW174"/>
      <c r="BX174"/>
      <c r="BY174"/>
      <c r="BZ174"/>
      <c r="CA174"/>
      <c r="CB174"/>
      <c r="CC174"/>
      <c r="CD174"/>
      <c r="CE174"/>
      <c r="CF174"/>
      <c r="CG174"/>
      <c r="CH174"/>
      <c r="CI174"/>
      <c r="CJ174"/>
      <c r="CK174"/>
      <c r="CL174"/>
      <c r="CM174"/>
      <c r="CN174"/>
      <c r="CO174"/>
      <c r="CP174"/>
      <c r="CQ174"/>
      <c r="CR174"/>
      <c r="CS174"/>
      <c r="CT174"/>
      <c r="CU174"/>
      <c r="CV174"/>
      <c r="CW174"/>
      <c r="CX174"/>
      <c r="CY174"/>
      <c r="CZ174"/>
      <c r="DA174"/>
      <c r="DB174"/>
      <c r="DC174"/>
      <c r="DD174"/>
      <c r="DE174"/>
      <c r="DF174"/>
      <c r="DG174"/>
      <c r="DH174"/>
      <c r="DI174"/>
      <c r="DJ174"/>
      <c r="DK174"/>
      <c r="DL174"/>
      <c r="DM174"/>
      <c r="DN174"/>
      <c r="DO174"/>
      <c r="DP174"/>
      <c r="DQ174"/>
      <c r="DR174"/>
      <c r="DS174"/>
      <c r="DT174"/>
      <c r="DU174"/>
      <c r="DV174"/>
      <c r="DW174"/>
      <c r="DX174"/>
      <c r="DY174"/>
      <c r="DZ174"/>
      <c r="EA174"/>
      <c r="EB174"/>
      <c r="EC174"/>
      <c r="ED174"/>
      <c r="EE174"/>
      <c r="EF174"/>
      <c r="EG174"/>
      <c r="EH174"/>
      <c r="EI174"/>
      <c r="EJ174"/>
      <c r="EK174"/>
      <c r="EL174"/>
      <c r="EM174"/>
      <c r="EN174"/>
      <c r="EO174"/>
      <c r="EP174"/>
      <c r="EQ174"/>
      <c r="ER174"/>
      <c r="ES174"/>
      <c r="ET174"/>
      <c r="EU174"/>
      <c r="EV174"/>
      <c r="EW174"/>
      <c r="EX174"/>
      <c r="EY174"/>
      <c r="EZ174"/>
      <c r="FA174"/>
      <c r="FB174"/>
      <c r="FC174"/>
      <c r="FD174"/>
      <c r="FE174"/>
      <c r="FF174"/>
      <c r="FG174"/>
      <c r="FH174"/>
      <c r="FI174"/>
      <c r="FJ174"/>
      <c r="FK174"/>
      <c r="FL174"/>
      <c r="FM174"/>
      <c r="FN174"/>
      <c r="FO174"/>
      <c r="FP174"/>
      <c r="FQ174"/>
      <c r="FR174"/>
      <c r="FS174"/>
      <c r="FT174"/>
      <c r="FU174"/>
      <c r="FV174"/>
      <c r="FW174"/>
      <c r="FX174"/>
      <c r="FY174"/>
      <c r="FZ174"/>
      <c r="GA174"/>
      <c r="GB174"/>
      <c r="GC174"/>
      <c r="GD174"/>
      <c r="GE174"/>
      <c r="GF174"/>
      <c r="GG174"/>
      <c r="GH174"/>
      <c r="GI174"/>
      <c r="GJ174"/>
      <c r="GK174"/>
      <c r="GL174"/>
      <c r="GM174"/>
      <c r="GN174"/>
      <c r="GO174"/>
      <c r="GP174"/>
      <c r="GQ174"/>
      <c r="GR174"/>
      <c r="GS174"/>
      <c r="GT174"/>
      <c r="GU174"/>
      <c r="GV174"/>
      <c r="GW174"/>
      <c r="GX174"/>
      <c r="GY174"/>
      <c r="GZ174"/>
      <c r="HA174"/>
      <c r="HB174"/>
      <c r="HC174"/>
      <c r="HD174"/>
      <c r="HE174"/>
      <c r="HF174"/>
      <c r="HG174"/>
      <c r="HH174"/>
      <c r="HI174"/>
      <c r="HJ174"/>
      <c r="HK174"/>
      <c r="HL174"/>
      <c r="HM174"/>
      <c r="HN174"/>
      <c r="HO174"/>
      <c r="HP174"/>
      <c r="HQ174"/>
      <c r="HR174"/>
      <c r="HS174"/>
      <c r="HT174"/>
      <c r="HU174"/>
      <c r="HV174"/>
      <c r="HW174"/>
      <c r="HX174"/>
      <c r="HY174"/>
      <c r="HZ174"/>
      <c r="IA174"/>
      <c r="IB174"/>
      <c r="IC174"/>
      <c r="ID174"/>
      <c r="IE174"/>
      <c r="IF174"/>
      <c r="IG174"/>
      <c r="IH174"/>
      <c r="II174"/>
      <c r="IJ174"/>
      <c r="IK174"/>
      <c r="IL174"/>
      <c r="IM174"/>
      <c r="IN174"/>
      <c r="IO174"/>
      <c r="IP174"/>
      <c r="IQ174"/>
      <c r="IR174"/>
      <c r="IS174"/>
      <c r="IT174"/>
      <c r="IU174"/>
      <c r="IV174"/>
      <c r="IW174"/>
      <c r="IX174"/>
      <c r="IY174"/>
    </row>
    <row r="175" spans="1:259" ht="18" customHeight="1" x14ac:dyDescent="0.2">
      <c r="A175" s="283"/>
      <c r="B175" s="300"/>
      <c r="C175" s="272"/>
      <c r="D175" s="299"/>
      <c r="E175" s="331"/>
      <c r="F175" s="300"/>
      <c r="G175" s="108"/>
      <c r="I175" s="286"/>
      <c r="J175" s="286"/>
      <c r="K175" s="286"/>
      <c r="L175" s="286"/>
      <c r="M175" s="286"/>
      <c r="N175" s="286"/>
      <c r="O175" s="287"/>
      <c r="P175" s="287"/>
      <c r="Q175" s="287"/>
      <c r="R175" s="287"/>
      <c r="S175" s="287"/>
      <c r="T175" s="287"/>
      <c r="U175" s="287"/>
      <c r="V175" s="287"/>
      <c r="W175" s="287"/>
      <c r="X175" s="287"/>
      <c r="Y175" s="288"/>
      <c r="Z175" s="289"/>
      <c r="AA175" s="290"/>
      <c r="AT175"/>
      <c r="AU175"/>
      <c r="AV175"/>
      <c r="AW175"/>
      <c r="AX175"/>
      <c r="AY175"/>
      <c r="AZ175"/>
      <c r="BA175"/>
      <c r="BB175"/>
      <c r="BC175"/>
      <c r="BD175"/>
      <c r="BE175"/>
      <c r="BF175"/>
      <c r="BG175"/>
      <c r="BH175"/>
      <c r="BI175"/>
      <c r="BJ175"/>
      <c r="BK175"/>
      <c r="BL175"/>
      <c r="BM175"/>
      <c r="BN175"/>
      <c r="BO175"/>
      <c r="BP175"/>
      <c r="BQ175"/>
      <c r="BR175"/>
      <c r="BS175"/>
      <c r="BT175"/>
      <c r="BU175"/>
      <c r="BV175"/>
      <c r="BW175"/>
      <c r="BX175"/>
      <c r="BY175"/>
      <c r="BZ175"/>
      <c r="CA175"/>
      <c r="CB175"/>
      <c r="CC175"/>
      <c r="CD175"/>
      <c r="CE175"/>
      <c r="CF175"/>
      <c r="CG175"/>
      <c r="CH175"/>
      <c r="CI175"/>
      <c r="CJ175"/>
      <c r="CK175"/>
      <c r="CL175"/>
      <c r="CM175"/>
      <c r="CN175"/>
      <c r="CO175"/>
      <c r="CP175"/>
      <c r="CQ175"/>
      <c r="CR175"/>
      <c r="CS175"/>
      <c r="CT175"/>
      <c r="CU175"/>
      <c r="CV175"/>
      <c r="CW175"/>
      <c r="CX175"/>
      <c r="CY175"/>
      <c r="CZ175"/>
      <c r="DA175"/>
      <c r="DB175"/>
      <c r="DC175"/>
      <c r="DD175"/>
      <c r="DE175"/>
      <c r="DF175"/>
      <c r="DG175"/>
      <c r="DH175"/>
      <c r="DI175"/>
      <c r="DJ175"/>
      <c r="DK175"/>
      <c r="DL175"/>
      <c r="DM175"/>
      <c r="DN175"/>
      <c r="DO175"/>
      <c r="DP175"/>
      <c r="DQ175"/>
      <c r="DR175"/>
      <c r="DS175"/>
      <c r="DT175"/>
      <c r="DU175"/>
      <c r="DV175"/>
      <c r="DW175"/>
      <c r="DX175"/>
      <c r="DY175"/>
      <c r="DZ175"/>
      <c r="EA175"/>
      <c r="EB175"/>
      <c r="EC175"/>
      <c r="ED175"/>
      <c r="EE175"/>
      <c r="EF175"/>
      <c r="EG175"/>
      <c r="EH175"/>
      <c r="EI175"/>
      <c r="EJ175"/>
      <c r="EK175"/>
      <c r="EL175"/>
      <c r="EM175"/>
      <c r="EN175"/>
      <c r="EO175"/>
      <c r="EP175"/>
      <c r="EQ175"/>
      <c r="ER175"/>
      <c r="ES175"/>
      <c r="ET175"/>
      <c r="EU175"/>
      <c r="EV175"/>
      <c r="EW175"/>
      <c r="EX175"/>
      <c r="EY175"/>
      <c r="EZ175"/>
      <c r="FA175"/>
      <c r="FB175"/>
      <c r="FC175"/>
      <c r="FD175"/>
      <c r="FE175"/>
      <c r="FF175"/>
      <c r="FG175"/>
      <c r="FH175"/>
      <c r="FI175"/>
      <c r="FJ175"/>
      <c r="FK175"/>
      <c r="FL175"/>
      <c r="FM175"/>
      <c r="FN175"/>
      <c r="FO175"/>
      <c r="FP175"/>
      <c r="FQ175"/>
      <c r="FR175"/>
      <c r="FS175"/>
      <c r="FT175"/>
      <c r="FU175"/>
      <c r="FV175"/>
      <c r="FW175"/>
      <c r="FX175"/>
      <c r="FY175"/>
      <c r="FZ175"/>
      <c r="GA175"/>
      <c r="GB175"/>
      <c r="GC175"/>
      <c r="GD175"/>
      <c r="GE175"/>
      <c r="GF175"/>
      <c r="GG175"/>
      <c r="GH175"/>
      <c r="GI175"/>
      <c r="GJ175"/>
      <c r="GK175"/>
      <c r="GL175"/>
      <c r="GM175"/>
      <c r="GN175"/>
      <c r="GO175"/>
      <c r="GP175"/>
      <c r="GQ175"/>
      <c r="GR175"/>
      <c r="GS175"/>
      <c r="GT175"/>
      <c r="GU175"/>
      <c r="GV175"/>
      <c r="GW175"/>
      <c r="GX175"/>
      <c r="GY175"/>
      <c r="GZ175"/>
      <c r="HA175"/>
      <c r="HB175"/>
      <c r="HC175"/>
      <c r="HD175"/>
      <c r="HE175"/>
      <c r="HF175"/>
      <c r="HG175"/>
      <c r="HH175"/>
      <c r="HI175"/>
      <c r="HJ175"/>
      <c r="HK175"/>
      <c r="HL175"/>
      <c r="HM175"/>
      <c r="HN175"/>
      <c r="HO175"/>
      <c r="HP175"/>
      <c r="HQ175"/>
      <c r="HR175"/>
      <c r="HS175"/>
      <c r="HT175"/>
      <c r="HU175"/>
      <c r="HV175"/>
      <c r="HW175"/>
      <c r="HX175"/>
      <c r="HY175"/>
      <c r="HZ175"/>
      <c r="IA175"/>
      <c r="IB175"/>
      <c r="IC175"/>
      <c r="ID175"/>
      <c r="IE175"/>
      <c r="IF175"/>
      <c r="IG175"/>
      <c r="IH175"/>
      <c r="II175"/>
      <c r="IJ175"/>
      <c r="IK175"/>
      <c r="IL175"/>
      <c r="IM175"/>
      <c r="IN175"/>
      <c r="IO175"/>
      <c r="IP175"/>
      <c r="IQ175"/>
      <c r="IR175"/>
      <c r="IS175"/>
      <c r="IT175"/>
      <c r="IU175"/>
      <c r="IV175"/>
      <c r="IW175"/>
      <c r="IX175"/>
      <c r="IY175"/>
    </row>
    <row r="176" spans="1:259" ht="18" customHeight="1" x14ac:dyDescent="0.2">
      <c r="B176" s="274"/>
      <c r="C176" s="115"/>
      <c r="D176" s="105"/>
      <c r="E176" s="331"/>
      <c r="F176" s="107"/>
      <c r="G176" s="108"/>
      <c r="I176" s="56"/>
      <c r="J176" s="56"/>
      <c r="K176" s="56"/>
      <c r="L176" s="56"/>
      <c r="M176" s="56"/>
      <c r="N176" s="56"/>
      <c r="O176" s="186"/>
      <c r="P176" s="186"/>
      <c r="Q176" s="186"/>
      <c r="R176" s="186"/>
      <c r="S176" s="186"/>
      <c r="T176" s="186"/>
      <c r="U176" s="186"/>
      <c r="V176" s="186"/>
      <c r="W176" s="186"/>
      <c r="X176" s="186"/>
      <c r="Y176" s="187"/>
      <c r="Z176" s="188"/>
      <c r="AA176" s="189"/>
      <c r="AT176"/>
      <c r="AU176"/>
      <c r="AV176"/>
      <c r="AW176"/>
      <c r="AX176"/>
      <c r="AY176"/>
      <c r="AZ176"/>
      <c r="BA176"/>
      <c r="BB176"/>
      <c r="BC176"/>
      <c r="BD176"/>
      <c r="BE176"/>
      <c r="BF176"/>
      <c r="BG176"/>
      <c r="BH176"/>
      <c r="BI176"/>
      <c r="BJ176"/>
      <c r="BK176"/>
      <c r="BL176"/>
      <c r="BM176"/>
      <c r="BN176"/>
      <c r="BO176"/>
      <c r="BP176"/>
      <c r="BQ176"/>
      <c r="BR176"/>
      <c r="BS176"/>
      <c r="BT176"/>
      <c r="BU176"/>
      <c r="BV176"/>
      <c r="BW176"/>
      <c r="BX176"/>
      <c r="BY176"/>
      <c r="BZ176"/>
      <c r="CA176"/>
      <c r="CB176"/>
      <c r="CC176"/>
      <c r="CD176"/>
      <c r="CE176"/>
      <c r="CF176"/>
      <c r="CG176"/>
      <c r="CH176"/>
      <c r="CI176"/>
      <c r="CJ176"/>
      <c r="CK176"/>
      <c r="CL176"/>
      <c r="CM176"/>
      <c r="CN176"/>
      <c r="CO176"/>
      <c r="CP176"/>
      <c r="CQ176"/>
      <c r="CR176"/>
      <c r="CS176"/>
      <c r="CT176"/>
      <c r="CU176"/>
      <c r="CV176"/>
      <c r="CW176"/>
      <c r="CX176"/>
      <c r="CY176"/>
      <c r="CZ176"/>
      <c r="DA176"/>
      <c r="DB176"/>
      <c r="DC176"/>
      <c r="DD176"/>
      <c r="DE176"/>
      <c r="DF176"/>
      <c r="DG176"/>
      <c r="DH176"/>
      <c r="DI176"/>
      <c r="DJ176"/>
      <c r="DK176"/>
      <c r="DL176"/>
      <c r="DM176"/>
      <c r="DN176"/>
      <c r="DO176"/>
      <c r="DP176"/>
      <c r="DQ176"/>
      <c r="DR176"/>
      <c r="DS176"/>
      <c r="DT176"/>
      <c r="DU176"/>
      <c r="DV176"/>
      <c r="DW176"/>
      <c r="DX176"/>
      <c r="DY176"/>
      <c r="DZ176"/>
      <c r="EA176"/>
      <c r="EB176"/>
      <c r="EC176"/>
      <c r="ED176"/>
      <c r="EE176"/>
      <c r="EF176"/>
      <c r="EG176"/>
      <c r="EH176"/>
      <c r="EI176"/>
      <c r="EJ176"/>
      <c r="EK176"/>
      <c r="EL176"/>
      <c r="EM176"/>
      <c r="EN176"/>
      <c r="EO176"/>
      <c r="EP176"/>
      <c r="EQ176"/>
      <c r="ER176"/>
      <c r="ES176"/>
      <c r="ET176"/>
      <c r="EU176"/>
      <c r="EV176"/>
      <c r="EW176"/>
      <c r="EX176"/>
      <c r="EY176"/>
      <c r="EZ176"/>
      <c r="FA176"/>
      <c r="FB176"/>
      <c r="FC176"/>
      <c r="FD176"/>
      <c r="FE176"/>
      <c r="FF176"/>
      <c r="FG176"/>
      <c r="FH176"/>
      <c r="FI176"/>
      <c r="FJ176"/>
      <c r="FK176"/>
      <c r="FL176"/>
      <c r="FM176"/>
      <c r="FN176"/>
      <c r="FO176"/>
      <c r="FP176"/>
      <c r="FQ176"/>
      <c r="FR176"/>
      <c r="FS176"/>
      <c r="FT176"/>
      <c r="FU176"/>
      <c r="FV176"/>
      <c r="FW176"/>
      <c r="FX176"/>
      <c r="FY176"/>
      <c r="FZ176"/>
      <c r="GA176"/>
      <c r="GB176"/>
      <c r="GC176"/>
      <c r="GD176"/>
      <c r="GE176"/>
      <c r="GF176"/>
      <c r="GG176"/>
      <c r="GH176"/>
      <c r="GI176"/>
      <c r="GJ176"/>
      <c r="GK176"/>
      <c r="GL176"/>
      <c r="GM176"/>
      <c r="GN176"/>
      <c r="GO176"/>
      <c r="GP176"/>
      <c r="GQ176"/>
      <c r="GR176"/>
      <c r="GS176"/>
      <c r="GT176"/>
      <c r="GU176"/>
      <c r="GV176"/>
      <c r="GW176"/>
      <c r="GX176"/>
      <c r="GY176"/>
      <c r="GZ176"/>
      <c r="HA176"/>
      <c r="HB176"/>
      <c r="HC176"/>
      <c r="HD176"/>
      <c r="HE176"/>
      <c r="HF176"/>
      <c r="HG176"/>
      <c r="HH176"/>
      <c r="HI176"/>
      <c r="HJ176"/>
      <c r="HK176"/>
      <c r="HL176"/>
      <c r="HM176"/>
      <c r="HN176"/>
      <c r="HO176"/>
      <c r="HP176"/>
      <c r="HQ176"/>
      <c r="HR176"/>
      <c r="HS176"/>
      <c r="HT176"/>
      <c r="HU176"/>
      <c r="HV176"/>
      <c r="HW176"/>
      <c r="HX176"/>
      <c r="HY176"/>
      <c r="HZ176"/>
      <c r="IA176"/>
      <c r="IB176"/>
      <c r="IC176"/>
      <c r="ID176"/>
      <c r="IE176"/>
      <c r="IF176"/>
      <c r="IG176"/>
      <c r="IH176"/>
      <c r="II176"/>
      <c r="IJ176"/>
      <c r="IK176"/>
      <c r="IL176"/>
      <c r="IM176"/>
      <c r="IN176"/>
      <c r="IO176"/>
      <c r="IP176"/>
      <c r="IQ176"/>
      <c r="IR176"/>
      <c r="IS176"/>
      <c r="IT176"/>
      <c r="IU176"/>
      <c r="IV176"/>
      <c r="IW176"/>
      <c r="IX176"/>
      <c r="IY176"/>
    </row>
    <row r="177" spans="1:259" ht="18" customHeight="1" x14ac:dyDescent="0.2">
      <c r="A177" s="273"/>
      <c r="B177" s="207"/>
      <c r="C177" s="115"/>
      <c r="D177" s="105"/>
      <c r="E177" s="331"/>
      <c r="F177" s="107"/>
      <c r="G177" s="108"/>
      <c r="I177" s="56"/>
      <c r="J177" s="56"/>
      <c r="K177" s="56"/>
      <c r="L177" s="56"/>
      <c r="M177" s="56"/>
      <c r="N177" s="56"/>
      <c r="O177" s="186"/>
      <c r="P177" s="186"/>
      <c r="Q177" s="186"/>
      <c r="R177" s="186"/>
      <c r="S177" s="186"/>
      <c r="T177" s="186"/>
      <c r="U177" s="186"/>
      <c r="V177" s="186"/>
      <c r="W177" s="186"/>
      <c r="X177" s="186"/>
      <c r="Y177" s="187"/>
      <c r="Z177" s="188"/>
      <c r="AA177" s="189"/>
      <c r="AT177"/>
      <c r="AU177"/>
      <c r="AV177"/>
      <c r="AW177"/>
      <c r="AX177"/>
      <c r="AY177"/>
      <c r="AZ177"/>
      <c r="BA177"/>
      <c r="BB177"/>
      <c r="BC177"/>
      <c r="BD177"/>
      <c r="BE177"/>
      <c r="BF177"/>
      <c r="BG177"/>
      <c r="BH177"/>
      <c r="BI177"/>
      <c r="BJ177"/>
      <c r="BK177"/>
      <c r="BL177"/>
      <c r="BM177"/>
      <c r="BN177"/>
      <c r="BO177"/>
      <c r="BP177"/>
      <c r="BQ177"/>
      <c r="BR177"/>
      <c r="BS177"/>
      <c r="BT177"/>
      <c r="BU177"/>
      <c r="BV177"/>
      <c r="BW177"/>
      <c r="BX177"/>
      <c r="BY177"/>
      <c r="BZ177"/>
      <c r="CA177"/>
      <c r="CB177"/>
      <c r="CC177"/>
      <c r="CD177"/>
      <c r="CE177"/>
      <c r="CF177"/>
      <c r="CG177"/>
      <c r="CH177"/>
      <c r="CI177"/>
      <c r="CJ177"/>
      <c r="CK177"/>
      <c r="CL177"/>
      <c r="CM177"/>
      <c r="CN177"/>
      <c r="CO177"/>
      <c r="CP177"/>
      <c r="CQ177"/>
      <c r="CR177"/>
      <c r="CS177"/>
      <c r="CT177"/>
      <c r="CU177"/>
      <c r="CV177"/>
      <c r="CW177"/>
      <c r="CX177"/>
      <c r="CY177"/>
      <c r="CZ177"/>
      <c r="DA177"/>
      <c r="DB177"/>
      <c r="DC177"/>
      <c r="DD177"/>
      <c r="DE177"/>
      <c r="DF177"/>
      <c r="DG177"/>
      <c r="DH177"/>
      <c r="DI177"/>
      <c r="DJ177"/>
      <c r="DK177"/>
      <c r="DL177"/>
      <c r="DM177"/>
      <c r="DN177"/>
      <c r="DO177"/>
      <c r="DP177"/>
      <c r="DQ177"/>
      <c r="DR177"/>
      <c r="DS177"/>
      <c r="DT177"/>
      <c r="DU177"/>
      <c r="DV177"/>
      <c r="DW177"/>
      <c r="DX177"/>
      <c r="DY177"/>
      <c r="DZ177"/>
      <c r="EA177"/>
      <c r="EB177"/>
      <c r="EC177"/>
      <c r="ED177"/>
      <c r="EE177"/>
      <c r="EF177"/>
      <c r="EG177"/>
      <c r="EH177"/>
      <c r="EI177"/>
      <c r="EJ177"/>
      <c r="EK177"/>
      <c r="EL177"/>
      <c r="EM177"/>
      <c r="EN177"/>
      <c r="EO177"/>
      <c r="EP177"/>
      <c r="EQ177"/>
      <c r="ER177"/>
      <c r="ES177"/>
      <c r="ET177"/>
      <c r="EU177"/>
      <c r="EV177"/>
      <c r="EW177"/>
      <c r="EX177"/>
      <c r="EY177"/>
      <c r="EZ177"/>
      <c r="FA177"/>
      <c r="FB177"/>
      <c r="FC177"/>
      <c r="FD177"/>
      <c r="FE177"/>
      <c r="FF177"/>
      <c r="FG177"/>
      <c r="FH177"/>
      <c r="FI177"/>
      <c r="FJ177"/>
      <c r="FK177"/>
      <c r="FL177"/>
      <c r="FM177"/>
      <c r="FN177"/>
      <c r="FO177"/>
      <c r="FP177"/>
      <c r="FQ177"/>
      <c r="FR177"/>
      <c r="FS177"/>
      <c r="FT177"/>
      <c r="FU177"/>
      <c r="FV177"/>
      <c r="FW177"/>
      <c r="FX177"/>
      <c r="FY177"/>
      <c r="FZ177"/>
      <c r="GA177"/>
      <c r="GB177"/>
      <c r="GC177"/>
      <c r="GD177"/>
      <c r="GE177"/>
      <c r="GF177"/>
      <c r="GG177"/>
      <c r="GH177"/>
      <c r="GI177"/>
      <c r="GJ177"/>
      <c r="GK177"/>
      <c r="GL177"/>
      <c r="GM177"/>
      <c r="GN177"/>
      <c r="GO177"/>
      <c r="GP177"/>
      <c r="GQ177"/>
      <c r="GR177"/>
      <c r="GS177"/>
      <c r="GT177"/>
      <c r="GU177"/>
      <c r="GV177"/>
      <c r="GW177"/>
      <c r="GX177"/>
      <c r="GY177"/>
      <c r="GZ177"/>
      <c r="HA177"/>
      <c r="HB177"/>
      <c r="HC177"/>
      <c r="HD177"/>
      <c r="HE177"/>
      <c r="HF177"/>
      <c r="HG177"/>
      <c r="HH177"/>
      <c r="HI177"/>
      <c r="HJ177"/>
      <c r="HK177"/>
      <c r="HL177"/>
      <c r="HM177"/>
      <c r="HN177"/>
      <c r="HO177"/>
      <c r="HP177"/>
      <c r="HQ177"/>
      <c r="HR177"/>
      <c r="HS177"/>
      <c r="HT177"/>
      <c r="HU177"/>
      <c r="HV177"/>
      <c r="HW177"/>
      <c r="HX177"/>
      <c r="HY177"/>
      <c r="HZ177"/>
      <c r="IA177"/>
      <c r="IB177"/>
      <c r="IC177"/>
      <c r="ID177"/>
      <c r="IE177"/>
      <c r="IF177"/>
      <c r="IG177"/>
      <c r="IH177"/>
      <c r="II177"/>
      <c r="IJ177"/>
      <c r="IK177"/>
      <c r="IL177"/>
      <c r="IM177"/>
      <c r="IN177"/>
      <c r="IO177"/>
      <c r="IP177"/>
      <c r="IQ177"/>
      <c r="IR177"/>
      <c r="IS177"/>
      <c r="IT177"/>
      <c r="IU177"/>
      <c r="IV177"/>
      <c r="IW177"/>
      <c r="IX177"/>
      <c r="IY177"/>
    </row>
    <row r="178" spans="1:259" ht="15.75" customHeight="1" x14ac:dyDescent="0.25">
      <c r="A178" s="273"/>
      <c r="B178" s="207"/>
      <c r="C178" s="340" t="s">
        <v>383</v>
      </c>
      <c r="D178" s="340"/>
      <c r="E178" s="340"/>
      <c r="F178" s="340"/>
      <c r="G178" s="247"/>
      <c r="H178" s="247"/>
      <c r="I178" s="56"/>
      <c r="J178" s="56"/>
      <c r="K178" s="56"/>
      <c r="L178" s="56"/>
      <c r="M178" s="56"/>
      <c r="N178" s="56"/>
      <c r="O178" s="186"/>
      <c r="P178" s="186"/>
      <c r="Q178" s="186"/>
      <c r="R178" s="186"/>
      <c r="S178" s="186"/>
      <c r="T178" s="186"/>
      <c r="U178" s="186"/>
      <c r="V178" s="186"/>
      <c r="W178" s="186"/>
      <c r="X178" s="186"/>
      <c r="Y178" s="187"/>
      <c r="Z178" s="188"/>
      <c r="AA178" s="189"/>
      <c r="AT178"/>
      <c r="AU178"/>
      <c r="AV178"/>
      <c r="AW178"/>
      <c r="AX178"/>
      <c r="AY178"/>
      <c r="AZ178"/>
      <c r="BA178"/>
      <c r="BB178"/>
      <c r="BC178"/>
      <c r="BD178"/>
      <c r="BE178"/>
      <c r="BF178"/>
      <c r="BG178"/>
      <c r="BH178"/>
      <c r="BI178"/>
      <c r="BJ178"/>
      <c r="BK178"/>
      <c r="BL178"/>
      <c r="BM178"/>
      <c r="BN178"/>
      <c r="BO178"/>
      <c r="BP178"/>
      <c r="BQ178"/>
      <c r="BR178"/>
      <c r="BS178"/>
      <c r="BT178"/>
      <c r="BU178"/>
      <c r="BV178"/>
      <c r="BW178"/>
      <c r="BX178"/>
      <c r="BY178"/>
      <c r="BZ178"/>
      <c r="CA178"/>
      <c r="CB178"/>
      <c r="CC178"/>
      <c r="CD178"/>
      <c r="CE178"/>
      <c r="CF178"/>
      <c r="CG178"/>
      <c r="CH178"/>
      <c r="CI178"/>
      <c r="CJ178"/>
      <c r="CK178"/>
      <c r="CL178"/>
      <c r="CM178"/>
      <c r="CN178"/>
      <c r="CO178"/>
      <c r="CP178"/>
      <c r="CQ178"/>
      <c r="CR178"/>
      <c r="CS178"/>
      <c r="CT178"/>
      <c r="CU178"/>
      <c r="CV178"/>
      <c r="CW178"/>
      <c r="CX178"/>
      <c r="CY178"/>
      <c r="CZ178"/>
      <c r="DA178"/>
      <c r="DB178"/>
      <c r="DC178"/>
      <c r="DD178"/>
      <c r="DE178"/>
      <c r="DF178"/>
      <c r="DG178"/>
      <c r="DH178"/>
      <c r="DI178"/>
      <c r="DJ178"/>
      <c r="DK178"/>
      <c r="DL178"/>
      <c r="DM178"/>
      <c r="DN178"/>
      <c r="DO178"/>
      <c r="DP178"/>
      <c r="DQ178"/>
      <c r="DR178"/>
      <c r="DS178"/>
      <c r="DT178"/>
      <c r="DU178"/>
      <c r="DV178"/>
      <c r="DW178"/>
      <c r="DX178"/>
      <c r="DY178"/>
      <c r="DZ178"/>
      <c r="EA178"/>
      <c r="EB178"/>
      <c r="EC178"/>
      <c r="ED178"/>
      <c r="EE178"/>
      <c r="EF178"/>
      <c r="EG178"/>
      <c r="EH178"/>
      <c r="EI178"/>
      <c r="EJ178"/>
      <c r="EK178"/>
      <c r="EL178"/>
      <c r="EM178"/>
      <c r="EN178"/>
      <c r="EO178"/>
      <c r="EP178"/>
      <c r="EQ178"/>
      <c r="ER178"/>
      <c r="ES178"/>
      <c r="ET178"/>
      <c r="EU178"/>
      <c r="EV178"/>
      <c r="EW178"/>
      <c r="EX178"/>
      <c r="EY178"/>
      <c r="EZ178"/>
      <c r="FA178"/>
      <c r="FB178"/>
      <c r="FC178"/>
      <c r="FD178"/>
      <c r="FE178"/>
      <c r="FF178"/>
      <c r="FG178"/>
      <c r="FH178"/>
      <c r="FI178"/>
      <c r="FJ178"/>
      <c r="FK178"/>
      <c r="FL178"/>
      <c r="FM178"/>
      <c r="FN178"/>
      <c r="FO178"/>
      <c r="FP178"/>
      <c r="FQ178"/>
      <c r="FR178"/>
      <c r="FS178"/>
      <c r="FT178"/>
      <c r="FU178"/>
      <c r="FV178"/>
      <c r="FW178"/>
      <c r="FX178"/>
      <c r="FY178"/>
      <c r="FZ178"/>
      <c r="GA178"/>
      <c r="GB178"/>
      <c r="GC178"/>
      <c r="GD178"/>
      <c r="GE178"/>
      <c r="GF178"/>
      <c r="GG178"/>
      <c r="GH178"/>
      <c r="GI178"/>
      <c r="GJ178"/>
      <c r="GK178"/>
      <c r="GL178"/>
      <c r="GM178"/>
      <c r="GN178"/>
      <c r="GO178"/>
      <c r="GP178"/>
      <c r="GQ178"/>
      <c r="GR178"/>
      <c r="GS178"/>
      <c r="GT178"/>
      <c r="GU178"/>
      <c r="GV178"/>
      <c r="GW178"/>
      <c r="GX178"/>
      <c r="GY178"/>
      <c r="GZ178"/>
      <c r="HA178"/>
      <c r="HB178"/>
      <c r="HC178"/>
      <c r="HD178"/>
      <c r="HE178"/>
      <c r="HF178"/>
      <c r="HG178"/>
      <c r="HH178"/>
      <c r="HI178"/>
      <c r="HJ178"/>
      <c r="HK178"/>
      <c r="HL178"/>
      <c r="HM178"/>
      <c r="HN178"/>
      <c r="HO178"/>
      <c r="HP178"/>
      <c r="HQ178"/>
      <c r="HR178"/>
      <c r="HS178"/>
      <c r="HT178"/>
      <c r="HU178"/>
      <c r="HV178"/>
      <c r="HW178"/>
      <c r="HX178"/>
      <c r="HY178"/>
      <c r="HZ178"/>
      <c r="IA178"/>
      <c r="IB178"/>
      <c r="IC178"/>
      <c r="ID178"/>
      <c r="IE178"/>
      <c r="IF178"/>
      <c r="IG178"/>
      <c r="IH178"/>
      <c r="II178"/>
      <c r="IJ178"/>
      <c r="IK178"/>
      <c r="IL178"/>
      <c r="IM178"/>
      <c r="IN178"/>
      <c r="IO178"/>
      <c r="IP178"/>
      <c r="IQ178"/>
      <c r="IR178"/>
      <c r="IS178"/>
      <c r="IT178"/>
      <c r="IU178"/>
      <c r="IV178"/>
      <c r="IW178"/>
      <c r="IX178"/>
      <c r="IY178"/>
    </row>
    <row r="179" spans="1:259" ht="15.75" customHeight="1" x14ac:dyDescent="0.25">
      <c r="A179" s="313"/>
      <c r="B179" s="313"/>
      <c r="C179" s="318"/>
      <c r="D179" s="318" t="s">
        <v>394</v>
      </c>
      <c r="E179" s="318"/>
      <c r="F179" s="318"/>
      <c r="G179" s="317"/>
      <c r="H179" s="317"/>
      <c r="I179" s="56"/>
      <c r="J179" s="56"/>
      <c r="K179" s="56"/>
      <c r="L179" s="56"/>
      <c r="M179" s="56"/>
      <c r="N179" s="56"/>
      <c r="O179" s="186"/>
      <c r="P179" s="186"/>
      <c r="Q179" s="186"/>
      <c r="R179" s="186"/>
      <c r="S179" s="186"/>
      <c r="T179" s="186"/>
      <c r="U179" s="186"/>
      <c r="V179" s="186"/>
      <c r="W179" s="186"/>
      <c r="X179" s="186"/>
      <c r="Y179" s="187"/>
      <c r="Z179" s="188"/>
      <c r="AA179" s="189"/>
      <c r="AT179"/>
      <c r="AU179"/>
      <c r="AV179"/>
      <c r="AW179"/>
      <c r="AX179"/>
      <c r="AY179"/>
      <c r="AZ179"/>
      <c r="BA179"/>
      <c r="BB179"/>
      <c r="BC179"/>
      <c r="BD179"/>
      <c r="BE179"/>
      <c r="BF179"/>
      <c r="BG179"/>
      <c r="BH179"/>
      <c r="BI179"/>
      <c r="BJ179"/>
      <c r="BK179"/>
      <c r="BL179"/>
      <c r="BM179"/>
      <c r="BN179"/>
      <c r="BO179"/>
      <c r="BP179"/>
      <c r="BQ179"/>
      <c r="BR179"/>
      <c r="BS179"/>
      <c r="BT179"/>
      <c r="BU179"/>
      <c r="BV179"/>
      <c r="BW179"/>
      <c r="BX179"/>
      <c r="BY179"/>
      <c r="BZ179"/>
      <c r="CA179"/>
      <c r="CB179"/>
      <c r="CC179"/>
      <c r="CD179"/>
      <c r="CE179"/>
      <c r="CF179"/>
      <c r="CG179"/>
      <c r="CH179"/>
      <c r="CI179"/>
      <c r="CJ179"/>
      <c r="CK179"/>
      <c r="CL179"/>
      <c r="CM179"/>
      <c r="CN179"/>
      <c r="CO179"/>
      <c r="CP179"/>
      <c r="CQ179"/>
      <c r="CR179"/>
      <c r="CS179"/>
      <c r="CT179"/>
      <c r="CU179"/>
      <c r="CV179"/>
      <c r="CW179"/>
      <c r="CX179"/>
      <c r="CY179"/>
      <c r="CZ179"/>
      <c r="DA179"/>
      <c r="DB179"/>
      <c r="DC179"/>
      <c r="DD179"/>
      <c r="DE179"/>
      <c r="DF179"/>
      <c r="DG179"/>
      <c r="DH179"/>
      <c r="DI179"/>
      <c r="DJ179"/>
      <c r="DK179"/>
      <c r="DL179"/>
      <c r="DM179"/>
      <c r="DN179"/>
      <c r="DO179"/>
      <c r="DP179"/>
      <c r="DQ179"/>
      <c r="DR179"/>
      <c r="DS179"/>
      <c r="DT179"/>
      <c r="DU179"/>
      <c r="DV179"/>
      <c r="DW179"/>
      <c r="DX179"/>
      <c r="DY179"/>
      <c r="DZ179"/>
      <c r="EA179"/>
      <c r="EB179"/>
      <c r="EC179"/>
      <c r="ED179"/>
      <c r="EE179"/>
      <c r="EF179"/>
      <c r="EG179"/>
      <c r="EH179"/>
      <c r="EI179"/>
      <c r="EJ179"/>
      <c r="EK179"/>
      <c r="EL179"/>
      <c r="EM179"/>
      <c r="EN179"/>
      <c r="EO179"/>
      <c r="EP179"/>
      <c r="EQ179"/>
      <c r="ER179"/>
      <c r="ES179"/>
      <c r="ET179"/>
      <c r="EU179"/>
      <c r="EV179"/>
      <c r="EW179"/>
      <c r="EX179"/>
      <c r="EY179"/>
      <c r="EZ179"/>
      <c r="FA179"/>
      <c r="FB179"/>
      <c r="FC179"/>
      <c r="FD179"/>
      <c r="FE179"/>
      <c r="FF179"/>
      <c r="FG179"/>
      <c r="FH179"/>
      <c r="FI179"/>
      <c r="FJ179"/>
      <c r="FK179"/>
      <c r="FL179"/>
      <c r="FM179"/>
      <c r="FN179"/>
      <c r="FO179"/>
      <c r="FP179"/>
      <c r="FQ179"/>
      <c r="FR179"/>
      <c r="FS179"/>
      <c r="FT179"/>
      <c r="FU179"/>
      <c r="FV179"/>
      <c r="FW179"/>
      <c r="FX179"/>
      <c r="FY179"/>
      <c r="FZ179"/>
      <c r="GA179"/>
      <c r="GB179"/>
      <c r="GC179"/>
      <c r="GD179"/>
      <c r="GE179"/>
      <c r="GF179"/>
      <c r="GG179"/>
      <c r="GH179"/>
      <c r="GI179"/>
      <c r="GJ179"/>
      <c r="GK179"/>
      <c r="GL179"/>
      <c r="GM179"/>
      <c r="GN179"/>
      <c r="GO179"/>
      <c r="GP179"/>
      <c r="GQ179"/>
      <c r="GR179"/>
      <c r="GS179"/>
      <c r="GT179"/>
      <c r="GU179"/>
      <c r="GV179"/>
      <c r="GW179"/>
      <c r="GX179"/>
      <c r="GY179"/>
      <c r="GZ179"/>
      <c r="HA179"/>
      <c r="HB179"/>
      <c r="HC179"/>
      <c r="HD179"/>
      <c r="HE179"/>
      <c r="HF179"/>
      <c r="HG179"/>
      <c r="HH179"/>
      <c r="HI179"/>
      <c r="HJ179"/>
      <c r="HK179"/>
      <c r="HL179"/>
      <c r="HM179"/>
      <c r="HN179"/>
      <c r="HO179"/>
      <c r="HP179"/>
      <c r="HQ179"/>
      <c r="HR179"/>
      <c r="HS179"/>
      <c r="HT179"/>
      <c r="HU179"/>
      <c r="HV179"/>
      <c r="HW179"/>
      <c r="HX179"/>
      <c r="HY179"/>
      <c r="HZ179"/>
      <c r="IA179"/>
      <c r="IB179"/>
      <c r="IC179"/>
      <c r="ID179"/>
      <c r="IE179"/>
      <c r="IF179"/>
      <c r="IG179"/>
      <c r="IH179"/>
      <c r="II179"/>
      <c r="IJ179"/>
      <c r="IK179"/>
      <c r="IL179"/>
      <c r="IM179"/>
      <c r="IN179"/>
      <c r="IO179"/>
      <c r="IP179"/>
      <c r="IQ179"/>
      <c r="IR179"/>
      <c r="IS179"/>
      <c r="IT179"/>
      <c r="IU179"/>
      <c r="IV179"/>
      <c r="IW179"/>
      <c r="IX179"/>
      <c r="IY179"/>
    </row>
    <row r="180" spans="1:259" ht="21.75" customHeight="1" x14ac:dyDescent="0.2">
      <c r="A180" s="273"/>
      <c r="B180" s="338"/>
      <c r="C180" s="338"/>
      <c r="D180" s="338"/>
      <c r="E180" s="109"/>
      <c r="F180" s="109"/>
      <c r="G180" s="109"/>
      <c r="H180" s="109"/>
      <c r="I180" s="56"/>
      <c r="J180" s="56"/>
      <c r="K180" s="56"/>
      <c r="L180" s="56"/>
      <c r="M180" s="56"/>
      <c r="N180" s="56"/>
      <c r="O180" s="186"/>
      <c r="P180" s="186"/>
      <c r="Q180" s="186"/>
      <c r="R180" s="186"/>
      <c r="S180" s="186"/>
      <c r="T180" s="186"/>
      <c r="U180" s="186"/>
      <c r="V180" s="186"/>
      <c r="W180" s="186"/>
      <c r="X180" s="186"/>
      <c r="Y180" s="187"/>
      <c r="Z180" s="188"/>
      <c r="AA180" s="189"/>
      <c r="AT180"/>
      <c r="AU180"/>
      <c r="AV180"/>
      <c r="AW180"/>
      <c r="AX180"/>
      <c r="AY180"/>
      <c r="AZ180"/>
      <c r="BA180"/>
      <c r="BB180"/>
      <c r="BC180"/>
      <c r="BD180"/>
      <c r="BE180"/>
      <c r="BF180"/>
      <c r="BG180"/>
      <c r="BH180"/>
      <c r="BI180"/>
      <c r="BJ180"/>
      <c r="BK180"/>
      <c r="BL180"/>
      <c r="BM180"/>
      <c r="BN180"/>
      <c r="BO180"/>
      <c r="BP180"/>
      <c r="BQ180"/>
      <c r="BR180"/>
      <c r="BS180"/>
      <c r="BT180"/>
      <c r="BU180"/>
      <c r="BV180"/>
      <c r="BW180"/>
      <c r="BX180"/>
      <c r="BY180"/>
      <c r="BZ180"/>
      <c r="CA180"/>
      <c r="CB180"/>
      <c r="CC180"/>
      <c r="CD180"/>
      <c r="CE180"/>
      <c r="CF180"/>
      <c r="CG180"/>
      <c r="CH180"/>
      <c r="CI180"/>
      <c r="CJ180"/>
      <c r="CK180"/>
      <c r="CL180"/>
      <c r="CM180"/>
      <c r="CN180"/>
      <c r="CO180"/>
      <c r="CP180"/>
      <c r="CQ180"/>
      <c r="CR180"/>
      <c r="CS180"/>
      <c r="CT180"/>
      <c r="CU180"/>
      <c r="CV180"/>
      <c r="CW180"/>
      <c r="CX180"/>
      <c r="CY180"/>
      <c r="CZ180"/>
      <c r="DA180"/>
      <c r="DB180"/>
      <c r="DC180"/>
      <c r="DD180"/>
      <c r="DE180"/>
      <c r="DF180"/>
      <c r="DG180"/>
      <c r="DH180"/>
      <c r="DI180"/>
      <c r="DJ180"/>
      <c r="DK180"/>
      <c r="DL180"/>
      <c r="DM180"/>
      <c r="DN180"/>
      <c r="DO180"/>
      <c r="DP180"/>
      <c r="DQ180"/>
      <c r="DR180"/>
      <c r="DS180"/>
      <c r="DT180"/>
      <c r="DU180"/>
      <c r="DV180"/>
      <c r="DW180"/>
      <c r="DX180"/>
      <c r="DY180"/>
      <c r="DZ180"/>
      <c r="EA180"/>
      <c r="EB180"/>
      <c r="EC180"/>
      <c r="ED180"/>
      <c r="EE180"/>
      <c r="EF180"/>
      <c r="EG180"/>
      <c r="EH180"/>
      <c r="EI180"/>
      <c r="EJ180"/>
      <c r="EK180"/>
      <c r="EL180"/>
      <c r="EM180"/>
      <c r="EN180"/>
      <c r="EO180"/>
      <c r="EP180"/>
      <c r="EQ180"/>
      <c r="ER180"/>
      <c r="ES180"/>
      <c r="ET180"/>
      <c r="EU180"/>
      <c r="EV180"/>
      <c r="EW180"/>
      <c r="EX180"/>
      <c r="EY180"/>
      <c r="EZ180"/>
      <c r="FA180"/>
      <c r="FB180"/>
      <c r="FC180"/>
      <c r="FD180"/>
      <c r="FE180"/>
      <c r="FF180"/>
      <c r="FG180"/>
      <c r="FH180"/>
      <c r="FI180"/>
      <c r="FJ180"/>
      <c r="FK180"/>
      <c r="FL180"/>
      <c r="FM180"/>
      <c r="FN180"/>
      <c r="FO180"/>
      <c r="FP180"/>
      <c r="FQ180"/>
      <c r="FR180"/>
      <c r="FS180"/>
      <c r="FT180"/>
      <c r="FU180"/>
      <c r="FV180"/>
      <c r="FW180"/>
      <c r="FX180"/>
      <c r="FY180"/>
      <c r="FZ180"/>
      <c r="GA180"/>
      <c r="GB180"/>
      <c r="GC180"/>
      <c r="GD180"/>
      <c r="GE180"/>
      <c r="GF180"/>
      <c r="GG180"/>
      <c r="GH180"/>
      <c r="GI180"/>
      <c r="GJ180"/>
      <c r="GK180"/>
      <c r="GL180"/>
      <c r="GM180"/>
      <c r="GN180"/>
      <c r="GO180"/>
      <c r="GP180"/>
      <c r="GQ180"/>
      <c r="GR180"/>
      <c r="GS180"/>
      <c r="GT180"/>
      <c r="GU180"/>
      <c r="GV180"/>
      <c r="GW180"/>
      <c r="GX180"/>
      <c r="GY180"/>
      <c r="GZ180"/>
      <c r="HA180"/>
      <c r="HB180"/>
      <c r="HC180"/>
      <c r="HD180"/>
      <c r="HE180"/>
      <c r="HF180"/>
      <c r="HG180"/>
      <c r="HH180"/>
      <c r="HI180"/>
      <c r="HJ180"/>
      <c r="HK180"/>
      <c r="HL180"/>
      <c r="HM180"/>
      <c r="HN180"/>
      <c r="HO180"/>
      <c r="HP180"/>
      <c r="HQ180"/>
      <c r="HR180"/>
      <c r="HS180"/>
      <c r="HT180"/>
      <c r="HU180"/>
      <c r="HV180"/>
      <c r="HW180"/>
      <c r="HX180"/>
      <c r="HY180"/>
      <c r="HZ180"/>
      <c r="IA180"/>
      <c r="IB180"/>
      <c r="IC180"/>
      <c r="ID180"/>
      <c r="IE180"/>
      <c r="IF180"/>
      <c r="IG180"/>
      <c r="IH180"/>
      <c r="II180"/>
      <c r="IJ180"/>
      <c r="IK180"/>
      <c r="IL180"/>
      <c r="IM180"/>
      <c r="IN180"/>
      <c r="IO180"/>
      <c r="IP180"/>
      <c r="IQ180"/>
      <c r="IR180"/>
      <c r="IS180"/>
      <c r="IT180"/>
      <c r="IU180"/>
      <c r="IV180"/>
      <c r="IW180"/>
      <c r="IX180"/>
      <c r="IY180"/>
    </row>
    <row r="181" spans="1:259" ht="14.25" customHeight="1" x14ac:dyDescent="0.2">
      <c r="A181" s="273"/>
      <c r="B181" s="185"/>
      <c r="C181" s="273"/>
      <c r="D181" s="106"/>
      <c r="F181" s="56"/>
      <c r="G181" s="56"/>
      <c r="H181" s="56"/>
      <c r="I181" s="56"/>
      <c r="J181" s="56"/>
      <c r="K181" s="56"/>
      <c r="L181" s="56"/>
      <c r="M181" s="56"/>
      <c r="N181" s="56"/>
      <c r="O181" s="186"/>
      <c r="P181" s="186"/>
      <c r="Q181" s="186"/>
      <c r="R181" s="186"/>
      <c r="S181" s="186"/>
      <c r="T181" s="186"/>
      <c r="U181" s="186"/>
      <c r="V181" s="186"/>
      <c r="W181" s="186"/>
      <c r="X181" s="186"/>
      <c r="Y181" s="187"/>
      <c r="Z181" s="188"/>
      <c r="AA181" s="189"/>
      <c r="AT181"/>
      <c r="AU181"/>
      <c r="AV181"/>
      <c r="AW181"/>
      <c r="AX181"/>
      <c r="AY181"/>
      <c r="AZ181"/>
      <c r="BA181"/>
      <c r="BB181"/>
      <c r="BC181"/>
      <c r="BD181"/>
      <c r="BE181"/>
      <c r="BF181"/>
      <c r="BG181"/>
      <c r="BH181"/>
      <c r="BI181"/>
      <c r="BJ181"/>
      <c r="BK181"/>
      <c r="BL181"/>
      <c r="BM181"/>
      <c r="BN181"/>
      <c r="BO181"/>
      <c r="BP181"/>
      <c r="BQ181"/>
      <c r="BR181"/>
      <c r="BS181"/>
      <c r="BT181"/>
      <c r="BU181"/>
      <c r="BV181"/>
      <c r="BW181"/>
      <c r="BX181"/>
      <c r="BY181"/>
      <c r="BZ181"/>
      <c r="CA181"/>
      <c r="CB181"/>
      <c r="CC181"/>
      <c r="CD181"/>
      <c r="CE181"/>
      <c r="CF181"/>
      <c r="CG181"/>
      <c r="CH181"/>
      <c r="CI181"/>
      <c r="CJ181"/>
      <c r="CK181"/>
      <c r="CL181"/>
      <c r="CM181"/>
      <c r="CN181"/>
      <c r="CO181"/>
      <c r="CP181"/>
      <c r="CQ181"/>
      <c r="CR181"/>
      <c r="CS181"/>
      <c r="CT181"/>
      <c r="CU181"/>
      <c r="CV181"/>
      <c r="CW181"/>
      <c r="CX181"/>
      <c r="CY181"/>
      <c r="CZ181"/>
      <c r="DA181"/>
      <c r="DB181"/>
      <c r="DC181"/>
      <c r="DD181"/>
      <c r="DE181"/>
      <c r="DF181"/>
      <c r="DG181"/>
      <c r="DH181"/>
      <c r="DI181"/>
      <c r="DJ181"/>
      <c r="DK181"/>
      <c r="DL181"/>
      <c r="DM181"/>
      <c r="DN181"/>
      <c r="DO181"/>
      <c r="DP181"/>
      <c r="DQ181"/>
      <c r="DR181"/>
      <c r="DS181"/>
      <c r="DT181"/>
      <c r="DU181"/>
      <c r="DV181"/>
      <c r="DW181"/>
      <c r="DX181"/>
      <c r="DY181"/>
      <c r="DZ181"/>
      <c r="EA181"/>
      <c r="EB181"/>
      <c r="EC181"/>
      <c r="ED181"/>
      <c r="EE181"/>
      <c r="EF181"/>
      <c r="EG181"/>
      <c r="EH181"/>
      <c r="EI181"/>
      <c r="EJ181"/>
      <c r="EK181"/>
      <c r="EL181"/>
      <c r="EM181"/>
      <c r="EN181"/>
      <c r="EO181"/>
      <c r="EP181"/>
      <c r="EQ181"/>
      <c r="ER181"/>
      <c r="ES181"/>
      <c r="ET181"/>
      <c r="EU181"/>
      <c r="EV181"/>
      <c r="EW181"/>
      <c r="EX181"/>
      <c r="EY181"/>
      <c r="EZ181"/>
      <c r="FA181"/>
      <c r="FB181"/>
      <c r="FC181"/>
      <c r="FD181"/>
      <c r="FE181"/>
      <c r="FF181"/>
      <c r="FG181"/>
      <c r="FH181"/>
      <c r="FI181"/>
      <c r="FJ181"/>
      <c r="FK181"/>
      <c r="FL181"/>
      <c r="FM181"/>
      <c r="FN181"/>
      <c r="FO181"/>
      <c r="FP181"/>
      <c r="FQ181"/>
      <c r="FR181"/>
      <c r="FS181"/>
      <c r="FT181"/>
      <c r="FU181"/>
      <c r="FV181"/>
      <c r="FW181"/>
      <c r="FX181"/>
      <c r="FY181"/>
      <c r="FZ181"/>
      <c r="GA181"/>
      <c r="GB181"/>
      <c r="GC181"/>
      <c r="GD181"/>
      <c r="GE181"/>
      <c r="GF181"/>
      <c r="GG181"/>
      <c r="GH181"/>
      <c r="GI181"/>
      <c r="GJ181"/>
      <c r="GK181"/>
      <c r="GL181"/>
      <c r="GM181"/>
      <c r="GN181"/>
      <c r="GO181"/>
      <c r="GP181"/>
      <c r="GQ181"/>
      <c r="GR181"/>
      <c r="GS181"/>
      <c r="GT181"/>
      <c r="GU181"/>
      <c r="GV181"/>
      <c r="GW181"/>
      <c r="GX181"/>
      <c r="GY181"/>
      <c r="GZ181"/>
      <c r="HA181"/>
      <c r="HB181"/>
      <c r="HC181"/>
      <c r="HD181"/>
      <c r="HE181"/>
      <c r="HF181"/>
      <c r="HG181"/>
      <c r="HH181"/>
      <c r="HI181"/>
      <c r="HJ181"/>
      <c r="HK181"/>
      <c r="HL181"/>
      <c r="HM181"/>
      <c r="HN181"/>
      <c r="HO181"/>
      <c r="HP181"/>
      <c r="HQ181"/>
      <c r="HR181"/>
      <c r="HS181"/>
      <c r="HT181"/>
      <c r="HU181"/>
      <c r="HV181"/>
      <c r="HW181"/>
      <c r="HX181"/>
      <c r="HY181"/>
      <c r="HZ181"/>
      <c r="IA181"/>
      <c r="IB181"/>
      <c r="IC181"/>
      <c r="ID181"/>
      <c r="IE181"/>
      <c r="IF181"/>
      <c r="IG181"/>
      <c r="IH181"/>
      <c r="II181"/>
      <c r="IJ181"/>
      <c r="IK181"/>
      <c r="IL181"/>
      <c r="IM181"/>
      <c r="IN181"/>
      <c r="IO181"/>
      <c r="IP181"/>
      <c r="IQ181"/>
      <c r="IR181"/>
      <c r="IS181"/>
      <c r="IT181"/>
      <c r="IU181"/>
      <c r="IV181"/>
      <c r="IW181"/>
      <c r="IX181"/>
      <c r="IY181"/>
    </row>
    <row r="182" spans="1:259" ht="19.5" customHeight="1" x14ac:dyDescent="0.25">
      <c r="H182" s="109"/>
      <c r="I182" s="179"/>
      <c r="J182" s="179"/>
      <c r="K182" s="109"/>
      <c r="L182" s="109"/>
      <c r="M182" s="109"/>
      <c r="N182" s="109"/>
      <c r="AA182" s="190"/>
      <c r="AT182"/>
      <c r="AU182"/>
      <c r="AV182"/>
      <c r="AW182"/>
      <c r="AX182"/>
      <c r="AY182"/>
      <c r="AZ182"/>
      <c r="BA182"/>
      <c r="BB182"/>
      <c r="BC182"/>
      <c r="BD182"/>
      <c r="BE182"/>
      <c r="BF182"/>
      <c r="BG182"/>
      <c r="BH182"/>
      <c r="BI182"/>
      <c r="BJ182"/>
      <c r="BK182"/>
      <c r="BL182"/>
      <c r="BM182"/>
      <c r="BN182"/>
      <c r="BO182"/>
      <c r="BP182"/>
      <c r="BQ182"/>
      <c r="BR182"/>
      <c r="BS182"/>
      <c r="BT182"/>
      <c r="BU182"/>
      <c r="BV182"/>
      <c r="BW182"/>
      <c r="BX182"/>
      <c r="BY182"/>
      <c r="BZ182"/>
      <c r="CA182"/>
      <c r="CB182"/>
      <c r="CC182"/>
      <c r="CD182"/>
      <c r="CE182"/>
      <c r="CF182"/>
      <c r="CG182"/>
      <c r="CH182"/>
      <c r="CI182"/>
      <c r="CJ182"/>
      <c r="CK182"/>
      <c r="CL182"/>
      <c r="CM182"/>
      <c r="CN182"/>
      <c r="CO182"/>
      <c r="CP182"/>
      <c r="CQ182"/>
      <c r="CR182"/>
      <c r="CS182"/>
      <c r="CT182"/>
      <c r="CU182"/>
      <c r="CV182"/>
      <c r="CW182"/>
      <c r="CX182"/>
      <c r="CY182"/>
      <c r="CZ182"/>
      <c r="DA182"/>
      <c r="DB182"/>
      <c r="DC182"/>
      <c r="DD182"/>
      <c r="DE182"/>
      <c r="DF182"/>
      <c r="DG182"/>
      <c r="DH182"/>
      <c r="DI182"/>
      <c r="DJ182"/>
      <c r="DK182"/>
      <c r="DL182"/>
      <c r="DM182"/>
      <c r="DN182"/>
      <c r="DO182"/>
      <c r="DP182"/>
      <c r="DQ182"/>
      <c r="DR182"/>
      <c r="DS182"/>
      <c r="DT182"/>
      <c r="DU182"/>
      <c r="DV182"/>
      <c r="DW182"/>
      <c r="DX182"/>
      <c r="DY182"/>
      <c r="DZ182"/>
      <c r="EA182"/>
      <c r="EB182"/>
      <c r="EC182"/>
      <c r="ED182"/>
      <c r="EE182"/>
      <c r="EF182"/>
      <c r="EG182"/>
      <c r="EH182"/>
      <c r="EI182"/>
      <c r="EJ182"/>
      <c r="EK182"/>
      <c r="EL182"/>
      <c r="EM182"/>
      <c r="EN182"/>
      <c r="EO182"/>
      <c r="EP182"/>
      <c r="EQ182"/>
      <c r="ER182"/>
      <c r="ES182"/>
      <c r="ET182"/>
      <c r="EU182"/>
      <c r="EV182"/>
      <c r="EW182"/>
      <c r="EX182"/>
      <c r="EY182"/>
      <c r="EZ182"/>
      <c r="FA182"/>
      <c r="FB182"/>
      <c r="FC182"/>
      <c r="FD182"/>
      <c r="FE182"/>
      <c r="FF182"/>
      <c r="FG182"/>
      <c r="FH182"/>
      <c r="FI182"/>
      <c r="FJ182"/>
      <c r="FK182"/>
      <c r="FL182"/>
      <c r="FM182"/>
      <c r="FN182"/>
      <c r="FO182"/>
      <c r="FP182"/>
      <c r="FQ182"/>
      <c r="FR182"/>
      <c r="FS182"/>
      <c r="FT182"/>
      <c r="FU182"/>
      <c r="FV182"/>
      <c r="FW182"/>
      <c r="FX182"/>
      <c r="FY182"/>
      <c r="FZ182"/>
      <c r="GA182"/>
      <c r="GB182"/>
      <c r="GC182"/>
      <c r="GD182"/>
      <c r="GE182"/>
      <c r="GF182"/>
      <c r="GG182"/>
      <c r="GH182"/>
      <c r="GI182"/>
      <c r="GJ182"/>
      <c r="GK182"/>
      <c r="GL182"/>
      <c r="GM182"/>
      <c r="GN182"/>
      <c r="GO182"/>
      <c r="GP182"/>
      <c r="GQ182"/>
      <c r="GR182"/>
      <c r="GS182"/>
      <c r="GT182"/>
      <c r="GU182"/>
      <c r="GV182"/>
      <c r="GW182"/>
      <c r="GX182"/>
      <c r="GY182"/>
      <c r="GZ182"/>
      <c r="HA182"/>
      <c r="HB182"/>
      <c r="HC182"/>
      <c r="HD182"/>
      <c r="HE182"/>
      <c r="HF182"/>
      <c r="HG182"/>
      <c r="HH182"/>
      <c r="HI182"/>
      <c r="HJ182"/>
      <c r="HK182"/>
      <c r="HL182"/>
      <c r="HM182"/>
      <c r="HN182"/>
      <c r="HO182"/>
      <c r="HP182"/>
      <c r="HQ182"/>
      <c r="HR182"/>
      <c r="HS182"/>
      <c r="HT182"/>
      <c r="HU182"/>
      <c r="HV182"/>
      <c r="HW182"/>
      <c r="HX182"/>
      <c r="HY182"/>
      <c r="HZ182"/>
      <c r="IA182"/>
      <c r="IB182"/>
      <c r="IC182"/>
      <c r="ID182"/>
      <c r="IE182"/>
      <c r="IF182"/>
      <c r="IG182"/>
      <c r="IH182"/>
      <c r="II182"/>
      <c r="IJ182"/>
      <c r="IK182"/>
      <c r="IL182"/>
      <c r="IM182"/>
      <c r="IN182"/>
      <c r="IO182"/>
      <c r="IP182"/>
      <c r="IQ182"/>
      <c r="IR182"/>
      <c r="IS182"/>
      <c r="IT182"/>
      <c r="IU182"/>
      <c r="IV182"/>
      <c r="IW182"/>
      <c r="IX182"/>
      <c r="IY182"/>
    </row>
    <row r="183" spans="1:259" ht="15.75" customHeight="1" x14ac:dyDescent="0.2">
      <c r="H183" s="109"/>
      <c r="I183" s="179"/>
      <c r="J183" s="179"/>
      <c r="K183" s="109"/>
      <c r="L183" s="109"/>
      <c r="M183" s="109"/>
      <c r="N183" s="109"/>
      <c r="AA183" s="248"/>
      <c r="AT183"/>
      <c r="AU183"/>
      <c r="AV183"/>
      <c r="AW183"/>
      <c r="AX183"/>
      <c r="AY183"/>
      <c r="AZ183"/>
      <c r="BA183"/>
      <c r="BB183"/>
      <c r="BC183"/>
      <c r="BD183"/>
      <c r="BE183"/>
      <c r="BF183"/>
      <c r="BG183"/>
      <c r="BH183"/>
      <c r="BI183"/>
      <c r="BJ183"/>
      <c r="BK183"/>
      <c r="BL183"/>
      <c r="BM183"/>
      <c r="BN183"/>
      <c r="BO183"/>
      <c r="BP183"/>
      <c r="BQ183"/>
      <c r="BR183"/>
      <c r="BS183"/>
      <c r="BT183"/>
      <c r="BU183"/>
      <c r="BV183"/>
      <c r="BW183"/>
      <c r="BX183"/>
      <c r="BY183"/>
      <c r="BZ183"/>
      <c r="CA183"/>
      <c r="CB183"/>
      <c r="CC183"/>
      <c r="CD183"/>
      <c r="CE183"/>
      <c r="CF183"/>
      <c r="CG183"/>
      <c r="CH183"/>
      <c r="CI183"/>
      <c r="CJ183"/>
      <c r="CK183"/>
      <c r="CL183"/>
      <c r="CM183"/>
      <c r="CN183"/>
      <c r="CO183"/>
      <c r="CP183"/>
      <c r="CQ183"/>
      <c r="CR183"/>
      <c r="CS183"/>
      <c r="CT183"/>
      <c r="CU183"/>
      <c r="CV183"/>
      <c r="CW183"/>
      <c r="CX183"/>
      <c r="CY183"/>
      <c r="CZ183"/>
      <c r="DA183"/>
      <c r="DB183"/>
      <c r="DC183"/>
      <c r="DD183"/>
      <c r="DE183"/>
      <c r="DF183"/>
      <c r="DG183"/>
      <c r="DH183"/>
      <c r="DI183"/>
      <c r="DJ183"/>
      <c r="DK183"/>
      <c r="DL183"/>
      <c r="DM183"/>
      <c r="DN183"/>
      <c r="DO183"/>
      <c r="DP183"/>
      <c r="DQ183"/>
      <c r="DR183"/>
      <c r="DS183"/>
      <c r="DT183"/>
      <c r="DU183"/>
      <c r="DV183"/>
      <c r="DW183"/>
      <c r="DX183"/>
      <c r="DY183"/>
      <c r="DZ183"/>
      <c r="EA183"/>
      <c r="EB183"/>
      <c r="EC183"/>
      <c r="ED183"/>
      <c r="EE183"/>
      <c r="EF183"/>
      <c r="EG183"/>
      <c r="EH183"/>
      <c r="EI183"/>
      <c r="EJ183"/>
      <c r="EK183"/>
      <c r="EL183"/>
      <c r="EM183"/>
      <c r="EN183"/>
      <c r="EO183"/>
      <c r="EP183"/>
      <c r="EQ183"/>
      <c r="ER183"/>
      <c r="ES183"/>
      <c r="ET183"/>
      <c r="EU183"/>
      <c r="EV183"/>
      <c r="EW183"/>
      <c r="EX183"/>
      <c r="EY183"/>
      <c r="EZ183"/>
      <c r="FA183"/>
      <c r="FB183"/>
      <c r="FC183"/>
      <c r="FD183"/>
      <c r="FE183"/>
      <c r="FF183"/>
      <c r="FG183"/>
      <c r="FH183"/>
      <c r="FI183"/>
      <c r="FJ183"/>
      <c r="FK183"/>
      <c r="FL183"/>
      <c r="FM183"/>
      <c r="FN183"/>
      <c r="FO183"/>
      <c r="FP183"/>
      <c r="FQ183"/>
      <c r="FR183"/>
      <c r="FS183"/>
      <c r="FT183"/>
      <c r="FU183"/>
      <c r="FV183"/>
      <c r="FW183"/>
      <c r="FX183"/>
      <c r="FY183"/>
      <c r="FZ183"/>
      <c r="GA183"/>
      <c r="GB183"/>
      <c r="GC183"/>
      <c r="GD183"/>
      <c r="GE183"/>
      <c r="GF183"/>
      <c r="GG183"/>
      <c r="GH183"/>
      <c r="GI183"/>
      <c r="GJ183"/>
      <c r="GK183"/>
      <c r="GL183"/>
      <c r="GM183"/>
      <c r="GN183"/>
      <c r="GO183"/>
      <c r="GP183"/>
      <c r="GQ183"/>
      <c r="GR183"/>
      <c r="GS183"/>
      <c r="GT183"/>
      <c r="GU183"/>
      <c r="GV183"/>
      <c r="GW183"/>
      <c r="GX183"/>
      <c r="GY183"/>
      <c r="GZ183"/>
      <c r="HA183"/>
      <c r="HB183"/>
      <c r="HC183"/>
      <c r="HD183"/>
      <c r="HE183"/>
      <c r="HF183"/>
      <c r="HG183"/>
      <c r="HH183"/>
      <c r="HI183"/>
      <c r="HJ183"/>
      <c r="HK183"/>
      <c r="HL183"/>
      <c r="HM183"/>
      <c r="HN183"/>
      <c r="HO183"/>
      <c r="HP183"/>
      <c r="HQ183"/>
      <c r="HR183"/>
      <c r="HS183"/>
      <c r="HT183"/>
      <c r="HU183"/>
      <c r="HV183"/>
      <c r="HW183"/>
      <c r="HX183"/>
      <c r="HY183"/>
      <c r="HZ183"/>
      <c r="IA183"/>
      <c r="IB183"/>
      <c r="IC183"/>
      <c r="ID183"/>
      <c r="IE183"/>
      <c r="IF183"/>
      <c r="IG183"/>
      <c r="IH183"/>
      <c r="II183"/>
      <c r="IJ183"/>
      <c r="IK183"/>
      <c r="IL183"/>
      <c r="IM183"/>
      <c r="IN183"/>
      <c r="IO183"/>
      <c r="IP183"/>
      <c r="IQ183"/>
      <c r="IR183"/>
      <c r="IS183"/>
      <c r="IT183"/>
      <c r="IU183"/>
      <c r="IV183"/>
      <c r="IW183"/>
      <c r="IX183"/>
      <c r="IY183"/>
    </row>
    <row r="184" spans="1:259" ht="15.75" customHeight="1" x14ac:dyDescent="0.2">
      <c r="H184" s="109"/>
      <c r="I184" s="179"/>
      <c r="J184" s="179"/>
      <c r="K184" s="109"/>
      <c r="L184" s="109"/>
      <c r="M184" s="109"/>
      <c r="N184" s="109"/>
      <c r="O184" s="273"/>
      <c r="P184" s="273"/>
      <c r="Q184" s="273"/>
      <c r="R184" s="273"/>
      <c r="S184" s="273"/>
      <c r="T184" s="273"/>
      <c r="U184" s="273"/>
      <c r="V184" s="273"/>
      <c r="W184" s="273"/>
      <c r="X184" s="273"/>
      <c r="Y184" s="273"/>
      <c r="AA184" s="273"/>
      <c r="AT184"/>
      <c r="AU184"/>
      <c r="AV184"/>
      <c r="AW184"/>
      <c r="AX184"/>
      <c r="AY184"/>
      <c r="AZ184"/>
      <c r="BA184"/>
      <c r="BB184"/>
      <c r="BC184"/>
      <c r="BD184"/>
      <c r="BE184"/>
      <c r="BF184"/>
      <c r="BG184"/>
      <c r="BH184"/>
      <c r="BI184"/>
      <c r="BJ184"/>
      <c r="BK184"/>
      <c r="BL184"/>
      <c r="BM184"/>
      <c r="BN184"/>
      <c r="BO184"/>
      <c r="BP184"/>
      <c r="BQ184"/>
      <c r="BR184"/>
      <c r="BS184"/>
      <c r="BT184"/>
      <c r="BU184"/>
      <c r="BV184"/>
      <c r="BW184"/>
      <c r="BX184"/>
      <c r="BY184"/>
      <c r="BZ184"/>
      <c r="CA184"/>
      <c r="CB184"/>
      <c r="CC184"/>
      <c r="CD184"/>
      <c r="CE184"/>
      <c r="CF184"/>
      <c r="CG184"/>
      <c r="CH184"/>
      <c r="CI184"/>
      <c r="CJ184"/>
      <c r="CK184"/>
      <c r="CL184"/>
      <c r="CM184"/>
      <c r="CN184"/>
      <c r="CO184"/>
      <c r="CP184"/>
      <c r="CQ184"/>
      <c r="CR184"/>
      <c r="CS184"/>
      <c r="CT184"/>
      <c r="CU184"/>
      <c r="CV184"/>
      <c r="CW184"/>
      <c r="CX184"/>
      <c r="CY184"/>
      <c r="CZ184"/>
      <c r="DA184"/>
      <c r="DB184"/>
      <c r="DC184"/>
      <c r="DD184"/>
      <c r="DE184"/>
      <c r="DF184"/>
      <c r="DG184"/>
      <c r="DH184"/>
      <c r="DI184"/>
      <c r="DJ184"/>
      <c r="DK184"/>
      <c r="DL184"/>
      <c r="DM184"/>
      <c r="DN184"/>
      <c r="DO184"/>
      <c r="DP184"/>
      <c r="DQ184"/>
      <c r="DR184"/>
      <c r="DS184"/>
      <c r="DT184"/>
      <c r="DU184"/>
      <c r="DV184"/>
      <c r="DW184"/>
      <c r="DX184"/>
      <c r="DY184"/>
      <c r="DZ184"/>
      <c r="EA184"/>
      <c r="EB184"/>
      <c r="EC184"/>
      <c r="ED184"/>
      <c r="EE184"/>
      <c r="EF184"/>
      <c r="EG184"/>
      <c r="EH184"/>
      <c r="EI184"/>
      <c r="EJ184"/>
      <c r="EK184"/>
      <c r="EL184"/>
      <c r="EM184"/>
      <c r="EN184"/>
      <c r="EO184"/>
      <c r="EP184"/>
      <c r="EQ184"/>
      <c r="ER184"/>
      <c r="ES184"/>
      <c r="ET184"/>
      <c r="EU184"/>
      <c r="EV184"/>
      <c r="EW184"/>
      <c r="EX184"/>
      <c r="EY184"/>
      <c r="EZ184"/>
      <c r="FA184"/>
      <c r="FB184"/>
      <c r="FC184"/>
      <c r="FD184"/>
      <c r="FE184"/>
      <c r="FF184"/>
      <c r="FG184"/>
      <c r="FH184"/>
      <c r="FI184"/>
      <c r="FJ184"/>
      <c r="FK184"/>
      <c r="FL184"/>
      <c r="FM184"/>
      <c r="FN184"/>
      <c r="FO184"/>
      <c r="FP184"/>
      <c r="FQ184"/>
      <c r="FR184"/>
      <c r="FS184"/>
      <c r="FT184"/>
      <c r="FU184"/>
      <c r="FV184"/>
      <c r="FW184"/>
      <c r="FX184"/>
      <c r="FY184"/>
      <c r="FZ184"/>
      <c r="GA184"/>
      <c r="GB184"/>
      <c r="GC184"/>
      <c r="GD184"/>
      <c r="GE184"/>
      <c r="GF184"/>
      <c r="GG184"/>
      <c r="GH184"/>
      <c r="GI184"/>
      <c r="GJ184"/>
      <c r="GK184"/>
      <c r="GL184"/>
      <c r="GM184"/>
      <c r="GN184"/>
      <c r="GO184"/>
      <c r="GP184"/>
      <c r="GQ184"/>
      <c r="GR184"/>
      <c r="GS184"/>
      <c r="GT184"/>
      <c r="GU184"/>
      <c r="GV184"/>
      <c r="GW184"/>
      <c r="GX184"/>
      <c r="GY184"/>
      <c r="GZ184"/>
      <c r="HA184"/>
      <c r="HB184"/>
      <c r="HC184"/>
      <c r="HD184"/>
      <c r="HE184"/>
      <c r="HF184"/>
      <c r="HG184"/>
      <c r="HH184"/>
      <c r="HI184"/>
      <c r="HJ184"/>
      <c r="HK184"/>
      <c r="HL184"/>
      <c r="HM184"/>
      <c r="HN184"/>
      <c r="HO184"/>
      <c r="HP184"/>
      <c r="HQ184"/>
      <c r="HR184"/>
      <c r="HS184"/>
      <c r="HT184"/>
      <c r="HU184"/>
      <c r="HV184"/>
      <c r="HW184"/>
      <c r="HX184"/>
      <c r="HY184"/>
      <c r="HZ184"/>
      <c r="IA184"/>
      <c r="IB184"/>
      <c r="IC184"/>
      <c r="ID184"/>
      <c r="IE184"/>
      <c r="IF184"/>
      <c r="IG184"/>
      <c r="IH184"/>
      <c r="II184"/>
      <c r="IJ184"/>
      <c r="IK184"/>
      <c r="IL184"/>
      <c r="IM184"/>
      <c r="IN184"/>
      <c r="IO184"/>
      <c r="IP184"/>
      <c r="IQ184"/>
      <c r="IR184"/>
      <c r="IS184"/>
      <c r="IT184"/>
      <c r="IU184"/>
      <c r="IV184"/>
      <c r="IW184"/>
      <c r="IX184"/>
      <c r="IY184"/>
    </row>
    <row r="185" spans="1:259" ht="15.75" customHeight="1" x14ac:dyDescent="0.2">
      <c r="H185" s="109"/>
      <c r="I185" s="179"/>
      <c r="J185" s="179"/>
      <c r="K185" s="109"/>
      <c r="L185" s="109"/>
      <c r="M185" s="109"/>
      <c r="N185" s="109"/>
      <c r="O185" s="273"/>
      <c r="P185" s="273"/>
      <c r="Q185" s="273"/>
      <c r="R185" s="273"/>
      <c r="S185" s="273"/>
      <c r="T185" s="273"/>
      <c r="U185" s="273"/>
      <c r="V185" s="273"/>
      <c r="W185" s="273"/>
      <c r="X185" s="273"/>
      <c r="Y185" s="273"/>
      <c r="AA185" s="273"/>
      <c r="AT185"/>
      <c r="AU185"/>
      <c r="AV185"/>
      <c r="AW185"/>
      <c r="AX185"/>
      <c r="AY185"/>
      <c r="AZ185"/>
      <c r="BA185"/>
      <c r="BB185"/>
      <c r="BC185"/>
      <c r="BD185"/>
      <c r="BE185"/>
      <c r="BF185"/>
      <c r="BG185"/>
      <c r="BH185"/>
      <c r="BI185"/>
      <c r="BJ185"/>
      <c r="BK185"/>
      <c r="BL185"/>
      <c r="BM185"/>
      <c r="BN185"/>
      <c r="BO185"/>
      <c r="BP185"/>
      <c r="BQ185"/>
      <c r="BR185"/>
      <c r="BS185"/>
      <c r="BT185"/>
      <c r="BU185"/>
      <c r="BV185"/>
      <c r="BW185"/>
      <c r="BX185"/>
      <c r="BY185"/>
      <c r="BZ185"/>
      <c r="CA185"/>
      <c r="CB185"/>
      <c r="CC185"/>
      <c r="CD185"/>
      <c r="CE185"/>
      <c r="CF185"/>
      <c r="CG185"/>
      <c r="CH185"/>
      <c r="CI185"/>
      <c r="CJ185"/>
      <c r="CK185"/>
      <c r="CL185"/>
      <c r="CM185"/>
      <c r="CN185"/>
      <c r="CO185"/>
      <c r="CP185"/>
      <c r="CQ185"/>
      <c r="CR185"/>
      <c r="CS185"/>
      <c r="CT185"/>
      <c r="CU185"/>
      <c r="CV185"/>
      <c r="CW185"/>
      <c r="CX185"/>
      <c r="CY185"/>
      <c r="CZ185"/>
      <c r="DA185"/>
      <c r="DB185"/>
      <c r="DC185"/>
      <c r="DD185"/>
      <c r="DE185"/>
      <c r="DF185"/>
      <c r="DG185"/>
      <c r="DH185"/>
      <c r="DI185"/>
      <c r="DJ185"/>
      <c r="DK185"/>
      <c r="DL185"/>
      <c r="DM185"/>
      <c r="DN185"/>
      <c r="DO185"/>
      <c r="DP185"/>
      <c r="DQ185"/>
      <c r="DR185"/>
      <c r="DS185"/>
      <c r="DT185"/>
      <c r="DU185"/>
      <c r="DV185"/>
      <c r="DW185"/>
      <c r="DX185"/>
      <c r="DY185"/>
      <c r="DZ185"/>
      <c r="EA185"/>
      <c r="EB185"/>
      <c r="EC185"/>
      <c r="ED185"/>
      <c r="EE185"/>
      <c r="EF185"/>
      <c r="EG185"/>
      <c r="EH185"/>
      <c r="EI185"/>
      <c r="EJ185"/>
      <c r="EK185"/>
      <c r="EL185"/>
      <c r="EM185"/>
      <c r="EN185"/>
      <c r="EO185"/>
      <c r="EP185"/>
      <c r="EQ185"/>
      <c r="ER185"/>
      <c r="ES185"/>
      <c r="ET185"/>
      <c r="EU185"/>
      <c r="EV185"/>
      <c r="EW185"/>
      <c r="EX185"/>
      <c r="EY185"/>
      <c r="EZ185"/>
      <c r="FA185"/>
      <c r="FB185"/>
      <c r="FC185"/>
      <c r="FD185"/>
      <c r="FE185"/>
      <c r="FF185"/>
      <c r="FG185"/>
      <c r="FH185"/>
      <c r="FI185"/>
      <c r="FJ185"/>
      <c r="FK185"/>
      <c r="FL185"/>
      <c r="FM185"/>
      <c r="FN185"/>
      <c r="FO185"/>
      <c r="FP185"/>
      <c r="FQ185"/>
      <c r="FR185"/>
      <c r="FS185"/>
      <c r="FT185"/>
      <c r="FU185"/>
      <c r="FV185"/>
      <c r="FW185"/>
      <c r="FX185"/>
      <c r="FY185"/>
      <c r="FZ185"/>
      <c r="GA185"/>
      <c r="GB185"/>
      <c r="GC185"/>
      <c r="GD185"/>
      <c r="GE185"/>
      <c r="GF185"/>
      <c r="GG185"/>
      <c r="GH185"/>
      <c r="GI185"/>
      <c r="GJ185"/>
      <c r="GK185"/>
      <c r="GL185"/>
      <c r="GM185"/>
      <c r="GN185"/>
      <c r="GO185"/>
      <c r="GP185"/>
      <c r="GQ185"/>
      <c r="GR185"/>
      <c r="GS185"/>
      <c r="GT185"/>
      <c r="GU185"/>
      <c r="GV185"/>
      <c r="GW185"/>
      <c r="GX185"/>
      <c r="GY185"/>
      <c r="GZ185"/>
      <c r="HA185"/>
      <c r="HB185"/>
      <c r="HC185"/>
      <c r="HD185"/>
      <c r="HE185"/>
      <c r="HF185"/>
      <c r="HG185"/>
      <c r="HH185"/>
      <c r="HI185"/>
      <c r="HJ185"/>
      <c r="HK185"/>
      <c r="HL185"/>
      <c r="HM185"/>
      <c r="HN185"/>
      <c r="HO185"/>
      <c r="HP185"/>
      <c r="HQ185"/>
      <c r="HR185"/>
      <c r="HS185"/>
      <c r="HT185"/>
      <c r="HU185"/>
      <c r="HV185"/>
      <c r="HW185"/>
      <c r="HX185"/>
      <c r="HY185"/>
      <c r="HZ185"/>
      <c r="IA185"/>
      <c r="IB185"/>
      <c r="IC185"/>
      <c r="ID185"/>
      <c r="IE185"/>
      <c r="IF185"/>
      <c r="IG185"/>
      <c r="IH185"/>
      <c r="II185"/>
      <c r="IJ185"/>
      <c r="IK185"/>
      <c r="IL185"/>
      <c r="IM185"/>
      <c r="IN185"/>
      <c r="IO185"/>
      <c r="IP185"/>
      <c r="IQ185"/>
      <c r="IR185"/>
      <c r="IS185"/>
      <c r="IT185"/>
      <c r="IU185"/>
      <c r="IV185"/>
      <c r="IW185"/>
      <c r="IX185"/>
      <c r="IY185"/>
    </row>
    <row r="186" spans="1:259" ht="15.75" customHeight="1" x14ac:dyDescent="0.2">
      <c r="H186" s="109"/>
      <c r="I186" s="179"/>
      <c r="J186" s="179"/>
      <c r="K186" s="109"/>
      <c r="L186" s="109"/>
      <c r="M186" s="109"/>
      <c r="N186" s="109"/>
      <c r="O186" s="273"/>
      <c r="P186" s="273"/>
      <c r="Q186" s="273"/>
      <c r="R186" s="273"/>
      <c r="S186" s="273"/>
      <c r="T186" s="273"/>
      <c r="U186" s="273"/>
      <c r="V186" s="273"/>
      <c r="W186" s="273"/>
      <c r="X186" s="273"/>
      <c r="Y186" s="273"/>
      <c r="AA186" s="273"/>
      <c r="AT186"/>
      <c r="AU186"/>
      <c r="AV186"/>
      <c r="AW186"/>
      <c r="AX186"/>
      <c r="AY186"/>
      <c r="AZ186"/>
      <c r="BA186"/>
      <c r="BB186"/>
      <c r="BC186"/>
      <c r="BD186"/>
      <c r="BE186"/>
      <c r="BF186"/>
      <c r="BG186"/>
      <c r="BH186"/>
      <c r="BI186"/>
      <c r="BJ186"/>
      <c r="BK186"/>
      <c r="BL186"/>
      <c r="BM186"/>
      <c r="BN186"/>
      <c r="BO186"/>
      <c r="BP186"/>
      <c r="BQ186"/>
      <c r="BR186"/>
      <c r="BS186"/>
      <c r="BT186"/>
      <c r="BU186"/>
      <c r="BV186"/>
      <c r="BW186"/>
      <c r="BX186"/>
      <c r="BY186"/>
      <c r="BZ186"/>
      <c r="CA186"/>
      <c r="CB186"/>
      <c r="CC186"/>
      <c r="CD186"/>
      <c r="CE186"/>
      <c r="CF186"/>
      <c r="CG186"/>
      <c r="CH186"/>
      <c r="CI186"/>
      <c r="CJ186"/>
      <c r="CK186"/>
      <c r="CL186"/>
      <c r="CM186"/>
      <c r="CN186"/>
      <c r="CO186"/>
      <c r="CP186"/>
      <c r="CQ186"/>
      <c r="CR186"/>
      <c r="CS186"/>
      <c r="CT186"/>
      <c r="CU186"/>
      <c r="CV186"/>
      <c r="CW186"/>
      <c r="CX186"/>
      <c r="CY186"/>
      <c r="CZ186"/>
      <c r="DA186"/>
      <c r="DB186"/>
      <c r="DC186"/>
      <c r="DD186"/>
      <c r="DE186"/>
      <c r="DF186"/>
      <c r="DG186"/>
      <c r="DH186"/>
      <c r="DI186"/>
      <c r="DJ186"/>
      <c r="DK186"/>
      <c r="DL186"/>
      <c r="DM186"/>
      <c r="DN186"/>
      <c r="DO186"/>
      <c r="DP186"/>
      <c r="DQ186"/>
      <c r="DR186"/>
      <c r="DS186"/>
      <c r="DT186"/>
      <c r="DU186"/>
      <c r="DV186"/>
      <c r="DW186"/>
      <c r="DX186"/>
      <c r="DY186"/>
      <c r="DZ186"/>
      <c r="EA186"/>
      <c r="EB186"/>
      <c r="EC186"/>
      <c r="ED186"/>
      <c r="EE186"/>
      <c r="EF186"/>
      <c r="EG186"/>
      <c r="EH186"/>
      <c r="EI186"/>
      <c r="EJ186"/>
      <c r="EK186"/>
      <c r="EL186"/>
      <c r="EM186"/>
      <c r="EN186"/>
      <c r="EO186"/>
      <c r="EP186"/>
      <c r="EQ186"/>
      <c r="ER186"/>
      <c r="ES186"/>
      <c r="ET186"/>
      <c r="EU186"/>
      <c r="EV186"/>
      <c r="EW186"/>
      <c r="EX186"/>
      <c r="EY186"/>
      <c r="EZ186"/>
      <c r="FA186"/>
      <c r="FB186"/>
      <c r="FC186"/>
      <c r="FD186"/>
      <c r="FE186"/>
      <c r="FF186"/>
      <c r="FG186"/>
      <c r="FH186"/>
      <c r="FI186"/>
      <c r="FJ186"/>
      <c r="FK186"/>
      <c r="FL186"/>
      <c r="FM186"/>
      <c r="FN186"/>
      <c r="FO186"/>
      <c r="FP186"/>
      <c r="FQ186"/>
      <c r="FR186"/>
      <c r="FS186"/>
      <c r="FT186"/>
      <c r="FU186"/>
      <c r="FV186"/>
      <c r="FW186"/>
      <c r="FX186"/>
      <c r="FY186"/>
      <c r="FZ186"/>
      <c r="GA186"/>
      <c r="GB186"/>
      <c r="GC186"/>
      <c r="GD186"/>
      <c r="GE186"/>
      <c r="GF186"/>
      <c r="GG186"/>
      <c r="GH186"/>
      <c r="GI186"/>
      <c r="GJ186"/>
      <c r="GK186"/>
      <c r="GL186"/>
      <c r="GM186"/>
      <c r="GN186"/>
      <c r="GO186"/>
      <c r="GP186"/>
      <c r="GQ186"/>
      <c r="GR186"/>
      <c r="GS186"/>
      <c r="GT186"/>
      <c r="GU186"/>
      <c r="GV186"/>
      <c r="GW186"/>
      <c r="GX186"/>
      <c r="GY186"/>
      <c r="GZ186"/>
      <c r="HA186"/>
      <c r="HB186"/>
      <c r="HC186"/>
      <c r="HD186"/>
      <c r="HE186"/>
      <c r="HF186"/>
      <c r="HG186"/>
      <c r="HH186"/>
      <c r="HI186"/>
      <c r="HJ186"/>
      <c r="HK186"/>
      <c r="HL186"/>
      <c r="HM186"/>
      <c r="HN186"/>
      <c r="HO186"/>
      <c r="HP186"/>
      <c r="HQ186"/>
      <c r="HR186"/>
      <c r="HS186"/>
      <c r="HT186"/>
      <c r="HU186"/>
      <c r="HV186"/>
      <c r="HW186"/>
      <c r="HX186"/>
      <c r="HY186"/>
      <c r="HZ186"/>
      <c r="IA186"/>
      <c r="IB186"/>
      <c r="IC186"/>
      <c r="ID186"/>
      <c r="IE186"/>
      <c r="IF186"/>
      <c r="IG186"/>
      <c r="IH186"/>
      <c r="II186"/>
      <c r="IJ186"/>
      <c r="IK186"/>
      <c r="IL186"/>
      <c r="IM186"/>
      <c r="IN186"/>
      <c r="IO186"/>
      <c r="IP186"/>
      <c r="IQ186"/>
      <c r="IR186"/>
      <c r="IS186"/>
      <c r="IT186"/>
      <c r="IU186"/>
      <c r="IV186"/>
      <c r="IW186"/>
      <c r="IX186"/>
      <c r="IY186"/>
    </row>
    <row r="187" spans="1:259" ht="15.75" customHeight="1" x14ac:dyDescent="0.2">
      <c r="H187" s="109"/>
      <c r="I187" s="179"/>
      <c r="J187" s="179"/>
      <c r="K187" s="109"/>
      <c r="L187" s="109"/>
      <c r="M187" s="109"/>
      <c r="N187" s="109"/>
      <c r="O187" s="273"/>
      <c r="P187" s="273"/>
      <c r="Q187" s="273"/>
      <c r="R187" s="273"/>
      <c r="S187" s="273"/>
      <c r="T187" s="273"/>
      <c r="U187" s="273"/>
      <c r="V187" s="273"/>
      <c r="W187" s="273"/>
      <c r="X187" s="273"/>
      <c r="Y187" s="273"/>
      <c r="AA187" s="273"/>
      <c r="AT187"/>
      <c r="AU187"/>
      <c r="AV187"/>
      <c r="AW187"/>
      <c r="AX187"/>
      <c r="AY187"/>
      <c r="AZ187"/>
      <c r="BA187"/>
      <c r="BB187"/>
      <c r="BC187"/>
      <c r="BD187"/>
      <c r="BE187"/>
      <c r="BF187"/>
      <c r="BG187"/>
      <c r="BH187"/>
      <c r="BI187"/>
      <c r="BJ187"/>
      <c r="BK187"/>
      <c r="BL187"/>
      <c r="BM187"/>
      <c r="BN187"/>
      <c r="BO187"/>
      <c r="BP187"/>
      <c r="BQ187"/>
      <c r="BR187"/>
      <c r="BS187"/>
      <c r="BT187"/>
      <c r="BU187"/>
      <c r="BV187"/>
      <c r="BW187"/>
      <c r="BX187"/>
      <c r="BY187"/>
      <c r="BZ187"/>
      <c r="CA187"/>
      <c r="CB187"/>
      <c r="CC187"/>
      <c r="CD187"/>
      <c r="CE187"/>
      <c r="CF187"/>
      <c r="CG187"/>
      <c r="CH187"/>
      <c r="CI187"/>
      <c r="CJ187"/>
      <c r="CK187"/>
      <c r="CL187"/>
      <c r="CM187"/>
      <c r="CN187"/>
      <c r="CO187"/>
      <c r="CP187"/>
      <c r="CQ187"/>
      <c r="CR187"/>
      <c r="CS187"/>
      <c r="CT187"/>
      <c r="CU187"/>
      <c r="CV187"/>
      <c r="CW187"/>
      <c r="CX187"/>
      <c r="CY187"/>
      <c r="CZ187"/>
      <c r="DA187"/>
      <c r="DB187"/>
      <c r="DC187"/>
      <c r="DD187"/>
      <c r="DE187"/>
      <c r="DF187"/>
      <c r="DG187"/>
      <c r="DH187"/>
      <c r="DI187"/>
      <c r="DJ187"/>
      <c r="DK187"/>
      <c r="DL187"/>
      <c r="DM187"/>
      <c r="DN187"/>
      <c r="DO187"/>
      <c r="DP187"/>
      <c r="DQ187"/>
      <c r="DR187"/>
      <c r="DS187"/>
      <c r="DT187"/>
      <c r="DU187"/>
      <c r="DV187"/>
      <c r="DW187"/>
      <c r="DX187"/>
      <c r="DY187"/>
      <c r="DZ187"/>
      <c r="EA187"/>
      <c r="EB187"/>
      <c r="EC187"/>
      <c r="ED187"/>
      <c r="EE187"/>
      <c r="EF187"/>
      <c r="EG187"/>
      <c r="EH187"/>
      <c r="EI187"/>
      <c r="EJ187"/>
      <c r="EK187"/>
      <c r="EL187"/>
      <c r="EM187"/>
      <c r="EN187"/>
      <c r="EO187"/>
      <c r="EP187"/>
      <c r="EQ187"/>
      <c r="ER187"/>
      <c r="ES187"/>
      <c r="ET187"/>
      <c r="EU187"/>
      <c r="EV187"/>
      <c r="EW187"/>
      <c r="EX187"/>
      <c r="EY187"/>
      <c r="EZ187"/>
      <c r="FA187"/>
      <c r="FB187"/>
      <c r="FC187"/>
      <c r="FD187"/>
      <c r="FE187"/>
      <c r="FF187"/>
      <c r="FG187"/>
      <c r="FH187"/>
      <c r="FI187"/>
      <c r="FJ187"/>
      <c r="FK187"/>
      <c r="FL187"/>
      <c r="FM187"/>
      <c r="FN187"/>
      <c r="FO187"/>
      <c r="FP187"/>
      <c r="FQ187"/>
      <c r="FR187"/>
      <c r="FS187"/>
      <c r="FT187"/>
      <c r="FU187"/>
      <c r="FV187"/>
      <c r="FW187"/>
      <c r="FX187"/>
      <c r="FY187"/>
      <c r="FZ187"/>
      <c r="GA187"/>
      <c r="GB187"/>
      <c r="GC187"/>
      <c r="GD187"/>
      <c r="GE187"/>
      <c r="GF187"/>
      <c r="GG187"/>
      <c r="GH187"/>
      <c r="GI187"/>
      <c r="GJ187"/>
      <c r="GK187"/>
      <c r="GL187"/>
      <c r="GM187"/>
      <c r="GN187"/>
      <c r="GO187"/>
      <c r="GP187"/>
      <c r="GQ187"/>
      <c r="GR187"/>
      <c r="GS187"/>
      <c r="GT187"/>
      <c r="GU187"/>
      <c r="GV187"/>
      <c r="GW187"/>
      <c r="GX187"/>
      <c r="GY187"/>
      <c r="GZ187"/>
      <c r="HA187"/>
      <c r="HB187"/>
      <c r="HC187"/>
      <c r="HD187"/>
      <c r="HE187"/>
      <c r="HF187"/>
      <c r="HG187"/>
      <c r="HH187"/>
      <c r="HI187"/>
      <c r="HJ187"/>
      <c r="HK187"/>
      <c r="HL187"/>
      <c r="HM187"/>
      <c r="HN187"/>
      <c r="HO187"/>
      <c r="HP187"/>
      <c r="HQ187"/>
      <c r="HR187"/>
      <c r="HS187"/>
      <c r="HT187"/>
      <c r="HU187"/>
      <c r="HV187"/>
      <c r="HW187"/>
      <c r="HX187"/>
      <c r="HY187"/>
      <c r="HZ187"/>
      <c r="IA187"/>
      <c r="IB187"/>
      <c r="IC187"/>
      <c r="ID187"/>
      <c r="IE187"/>
      <c r="IF187"/>
      <c r="IG187"/>
      <c r="IH187"/>
      <c r="II187"/>
      <c r="IJ187"/>
      <c r="IK187"/>
      <c r="IL187"/>
      <c r="IM187"/>
      <c r="IN187"/>
      <c r="IO187"/>
      <c r="IP187"/>
      <c r="IQ187"/>
      <c r="IR187"/>
      <c r="IS187"/>
      <c r="IT187"/>
      <c r="IU187"/>
      <c r="IV187"/>
      <c r="IW187"/>
      <c r="IX187"/>
      <c r="IY187"/>
    </row>
    <row r="188" spans="1:259" ht="15.75" customHeight="1" x14ac:dyDescent="0.2">
      <c r="H188" s="109"/>
      <c r="I188" s="179"/>
      <c r="J188" s="179"/>
      <c r="K188" s="109"/>
      <c r="L188" s="109"/>
      <c r="M188" s="109"/>
      <c r="N188" s="109"/>
      <c r="O188" s="273"/>
      <c r="P188" s="273"/>
      <c r="Q188" s="273"/>
      <c r="R188" s="273"/>
      <c r="S188" s="273"/>
      <c r="T188" s="273"/>
      <c r="U188" s="273"/>
      <c r="V188" s="273"/>
      <c r="W188" s="273"/>
      <c r="X188" s="273"/>
      <c r="Y188" s="273"/>
      <c r="AA188" s="273"/>
      <c r="AT188"/>
      <c r="AU188"/>
      <c r="AV188"/>
      <c r="AW188"/>
      <c r="AX188"/>
      <c r="AY188"/>
      <c r="AZ188"/>
      <c r="BA188"/>
      <c r="BB188"/>
      <c r="BC188"/>
      <c r="BD188"/>
      <c r="BE188"/>
      <c r="BF188"/>
      <c r="BG188"/>
      <c r="BH188"/>
      <c r="BI188"/>
      <c r="BJ188"/>
      <c r="BK188"/>
      <c r="BL188"/>
      <c r="BM188"/>
      <c r="BN188"/>
      <c r="BO188"/>
      <c r="BP188"/>
      <c r="BQ188"/>
      <c r="BR188"/>
      <c r="BS188"/>
      <c r="BT188"/>
      <c r="BU188"/>
      <c r="BV188"/>
      <c r="BW188"/>
      <c r="BX188"/>
      <c r="BY188"/>
      <c r="BZ188"/>
      <c r="CA188"/>
      <c r="CB188"/>
      <c r="CC188"/>
      <c r="CD188"/>
      <c r="CE188"/>
      <c r="CF188"/>
      <c r="CG188"/>
      <c r="CH188"/>
      <c r="CI188"/>
      <c r="CJ188"/>
      <c r="CK188"/>
      <c r="CL188"/>
      <c r="CM188"/>
      <c r="CN188"/>
      <c r="CO188"/>
      <c r="CP188"/>
      <c r="CQ188"/>
      <c r="CR188"/>
      <c r="CS188"/>
      <c r="CT188"/>
      <c r="CU188"/>
      <c r="CV188"/>
      <c r="CW188"/>
      <c r="CX188"/>
      <c r="CY188"/>
      <c r="CZ188"/>
      <c r="DA188"/>
      <c r="DB188"/>
      <c r="DC188"/>
      <c r="DD188"/>
      <c r="DE188"/>
      <c r="DF188"/>
      <c r="DG188"/>
      <c r="DH188"/>
      <c r="DI188"/>
      <c r="DJ188"/>
      <c r="DK188"/>
      <c r="DL188"/>
      <c r="DM188"/>
      <c r="DN188"/>
      <c r="DO188"/>
      <c r="DP188"/>
      <c r="DQ188"/>
      <c r="DR188"/>
      <c r="DS188"/>
      <c r="DT188"/>
      <c r="DU188"/>
      <c r="DV188"/>
      <c r="DW188"/>
      <c r="DX188"/>
      <c r="DY188"/>
      <c r="DZ188"/>
      <c r="EA188"/>
      <c r="EB188"/>
      <c r="EC188"/>
      <c r="ED188"/>
      <c r="EE188"/>
      <c r="EF188"/>
      <c r="EG188"/>
      <c r="EH188"/>
      <c r="EI188"/>
      <c r="EJ188"/>
      <c r="EK188"/>
      <c r="EL188"/>
      <c r="EM188"/>
      <c r="EN188"/>
      <c r="EO188"/>
      <c r="EP188"/>
      <c r="EQ188"/>
      <c r="ER188"/>
      <c r="ES188"/>
      <c r="ET188"/>
      <c r="EU188"/>
      <c r="EV188"/>
      <c r="EW188"/>
      <c r="EX188"/>
      <c r="EY188"/>
      <c r="EZ188"/>
      <c r="FA188"/>
      <c r="FB188"/>
      <c r="FC188"/>
      <c r="FD188"/>
      <c r="FE188"/>
      <c r="FF188"/>
      <c r="FG188"/>
      <c r="FH188"/>
      <c r="FI188"/>
      <c r="FJ188"/>
      <c r="FK188"/>
      <c r="FL188"/>
      <c r="FM188"/>
      <c r="FN188"/>
      <c r="FO188"/>
      <c r="FP188"/>
      <c r="FQ188"/>
      <c r="FR188"/>
      <c r="FS188"/>
      <c r="FT188"/>
      <c r="FU188"/>
      <c r="FV188"/>
      <c r="FW188"/>
      <c r="FX188"/>
      <c r="FY188"/>
      <c r="FZ188"/>
      <c r="GA188"/>
      <c r="GB188"/>
      <c r="GC188"/>
      <c r="GD188"/>
      <c r="GE188"/>
      <c r="GF188"/>
      <c r="GG188"/>
      <c r="GH188"/>
      <c r="GI188"/>
      <c r="GJ188"/>
      <c r="GK188"/>
      <c r="GL188"/>
      <c r="GM188"/>
      <c r="GN188"/>
      <c r="GO188"/>
      <c r="GP188"/>
      <c r="GQ188"/>
      <c r="GR188"/>
      <c r="GS188"/>
      <c r="GT188"/>
      <c r="GU188"/>
      <c r="GV188"/>
      <c r="GW188"/>
      <c r="GX188"/>
      <c r="GY188"/>
      <c r="GZ188"/>
      <c r="HA188"/>
      <c r="HB188"/>
      <c r="HC188"/>
      <c r="HD188"/>
      <c r="HE188"/>
      <c r="HF188"/>
      <c r="HG188"/>
      <c r="HH188"/>
      <c r="HI188"/>
      <c r="HJ188"/>
      <c r="HK188"/>
      <c r="HL188"/>
      <c r="HM188"/>
      <c r="HN188"/>
      <c r="HO188"/>
      <c r="HP188"/>
      <c r="HQ188"/>
      <c r="HR188"/>
      <c r="HS188"/>
      <c r="HT188"/>
      <c r="HU188"/>
      <c r="HV188"/>
      <c r="HW188"/>
      <c r="HX188"/>
      <c r="HY188"/>
      <c r="HZ188"/>
      <c r="IA188"/>
      <c r="IB188"/>
      <c r="IC188"/>
      <c r="ID188"/>
      <c r="IE188"/>
      <c r="IF188"/>
      <c r="IG188"/>
      <c r="IH188"/>
      <c r="II188"/>
      <c r="IJ188"/>
      <c r="IK188"/>
      <c r="IL188"/>
      <c r="IM188"/>
      <c r="IN188"/>
      <c r="IO188"/>
      <c r="IP188"/>
      <c r="IQ188"/>
      <c r="IR188"/>
      <c r="IS188"/>
      <c r="IT188"/>
      <c r="IU188"/>
      <c r="IV188"/>
      <c r="IW188"/>
      <c r="IX188"/>
      <c r="IY188"/>
    </row>
    <row r="189" spans="1:259" ht="15.75" customHeight="1" x14ac:dyDescent="0.2">
      <c r="H189" s="109"/>
      <c r="I189" s="179"/>
      <c r="J189" s="179"/>
      <c r="K189" s="109"/>
      <c r="L189" s="109"/>
      <c r="M189" s="109"/>
      <c r="N189" s="109"/>
      <c r="O189" s="273"/>
      <c r="P189" s="273"/>
      <c r="Q189" s="273"/>
      <c r="R189" s="273"/>
      <c r="S189" s="273"/>
      <c r="T189" s="273"/>
      <c r="U189" s="273"/>
      <c r="V189" s="273"/>
      <c r="W189" s="273"/>
      <c r="X189" s="273"/>
      <c r="Y189" s="273"/>
      <c r="AA189" s="273"/>
      <c r="AT189"/>
      <c r="AU189"/>
      <c r="AV189"/>
      <c r="AW189"/>
      <c r="AX189"/>
      <c r="AY189"/>
      <c r="AZ189"/>
      <c r="BA189"/>
      <c r="BB189"/>
      <c r="BC189"/>
      <c r="BD189"/>
      <c r="BE189"/>
      <c r="BF189"/>
      <c r="BG189"/>
      <c r="BH189"/>
      <c r="BI189"/>
      <c r="BJ189"/>
      <c r="BK189"/>
      <c r="BL189"/>
      <c r="BM189"/>
      <c r="BN189"/>
      <c r="BO189"/>
      <c r="BP189"/>
      <c r="BQ189"/>
      <c r="BR189"/>
      <c r="BS189"/>
      <c r="BT189"/>
      <c r="BU189"/>
      <c r="BV189"/>
      <c r="BW189"/>
      <c r="BX189"/>
      <c r="BY189"/>
      <c r="BZ189"/>
      <c r="CA189"/>
      <c r="CB189"/>
      <c r="CC189"/>
      <c r="CD189"/>
      <c r="CE189"/>
      <c r="CF189"/>
      <c r="CG189"/>
      <c r="CH189"/>
      <c r="CI189"/>
      <c r="CJ189"/>
      <c r="CK189"/>
      <c r="CL189"/>
      <c r="CM189"/>
      <c r="CN189"/>
      <c r="CO189"/>
      <c r="CP189"/>
      <c r="CQ189"/>
      <c r="CR189"/>
      <c r="CS189"/>
      <c r="CT189"/>
      <c r="CU189"/>
      <c r="CV189"/>
      <c r="CW189"/>
      <c r="CX189"/>
      <c r="CY189"/>
      <c r="CZ189"/>
      <c r="DA189"/>
      <c r="DB189"/>
      <c r="DC189"/>
      <c r="DD189"/>
      <c r="DE189"/>
      <c r="DF189"/>
      <c r="DG189"/>
      <c r="DH189"/>
      <c r="DI189"/>
      <c r="DJ189"/>
      <c r="DK189"/>
      <c r="DL189"/>
      <c r="DM189"/>
      <c r="DN189"/>
      <c r="DO189"/>
      <c r="DP189"/>
      <c r="DQ189"/>
      <c r="DR189"/>
      <c r="DS189"/>
      <c r="DT189"/>
      <c r="DU189"/>
      <c r="DV189"/>
      <c r="DW189"/>
      <c r="DX189"/>
      <c r="DY189"/>
      <c r="DZ189"/>
      <c r="EA189"/>
      <c r="EB189"/>
      <c r="EC189"/>
      <c r="ED189"/>
      <c r="EE189"/>
      <c r="EF189"/>
      <c r="EG189"/>
      <c r="EH189"/>
      <c r="EI189"/>
      <c r="EJ189"/>
      <c r="EK189"/>
      <c r="EL189"/>
      <c r="EM189"/>
      <c r="EN189"/>
      <c r="EO189"/>
      <c r="EP189"/>
      <c r="EQ189"/>
      <c r="ER189"/>
      <c r="ES189"/>
      <c r="ET189"/>
      <c r="EU189"/>
      <c r="EV189"/>
      <c r="EW189"/>
      <c r="EX189"/>
      <c r="EY189"/>
      <c r="EZ189"/>
      <c r="FA189"/>
      <c r="FB189"/>
      <c r="FC189"/>
      <c r="FD189"/>
      <c r="FE189"/>
      <c r="FF189"/>
      <c r="FG189"/>
      <c r="FH189"/>
      <c r="FI189"/>
      <c r="FJ189"/>
      <c r="FK189"/>
      <c r="FL189"/>
      <c r="FM189"/>
      <c r="FN189"/>
      <c r="FO189"/>
      <c r="FP189"/>
      <c r="FQ189"/>
      <c r="FR189"/>
      <c r="FS189"/>
      <c r="FT189"/>
      <c r="FU189"/>
      <c r="FV189"/>
      <c r="FW189"/>
      <c r="FX189"/>
      <c r="FY189"/>
      <c r="FZ189"/>
      <c r="GA189"/>
      <c r="GB189"/>
      <c r="GC189"/>
      <c r="GD189"/>
      <c r="GE189"/>
      <c r="GF189"/>
      <c r="GG189"/>
      <c r="GH189"/>
      <c r="GI189"/>
      <c r="GJ189"/>
      <c r="GK189"/>
      <c r="GL189"/>
      <c r="GM189"/>
      <c r="GN189"/>
      <c r="GO189"/>
      <c r="GP189"/>
      <c r="GQ189"/>
      <c r="GR189"/>
      <c r="GS189"/>
      <c r="GT189"/>
      <c r="GU189"/>
      <c r="GV189"/>
      <c r="GW189"/>
      <c r="GX189"/>
      <c r="GY189"/>
      <c r="GZ189"/>
      <c r="HA189"/>
      <c r="HB189"/>
      <c r="HC189"/>
      <c r="HD189"/>
      <c r="HE189"/>
      <c r="HF189"/>
      <c r="HG189"/>
      <c r="HH189"/>
      <c r="HI189"/>
      <c r="HJ189"/>
      <c r="HK189"/>
      <c r="HL189"/>
      <c r="HM189"/>
      <c r="HN189"/>
      <c r="HO189"/>
      <c r="HP189"/>
      <c r="HQ189"/>
      <c r="HR189"/>
      <c r="HS189"/>
      <c r="HT189"/>
      <c r="HU189"/>
      <c r="HV189"/>
      <c r="HW189"/>
      <c r="HX189"/>
      <c r="HY189"/>
      <c r="HZ189"/>
      <c r="IA189"/>
      <c r="IB189"/>
      <c r="IC189"/>
      <c r="ID189"/>
      <c r="IE189"/>
      <c r="IF189"/>
      <c r="IG189"/>
      <c r="IH189"/>
      <c r="II189"/>
      <c r="IJ189"/>
      <c r="IK189"/>
      <c r="IL189"/>
      <c r="IM189"/>
      <c r="IN189"/>
      <c r="IO189"/>
      <c r="IP189"/>
      <c r="IQ189"/>
      <c r="IR189"/>
      <c r="IS189"/>
      <c r="IT189"/>
      <c r="IU189"/>
      <c r="IV189"/>
      <c r="IW189"/>
      <c r="IX189"/>
      <c r="IY189"/>
    </row>
    <row r="190" spans="1:259" ht="15.75" customHeight="1" x14ac:dyDescent="0.2">
      <c r="H190" s="109"/>
      <c r="I190" s="179"/>
      <c r="J190" s="179"/>
      <c r="K190" s="109"/>
      <c r="L190" s="109"/>
      <c r="M190" s="109"/>
      <c r="N190" s="109"/>
      <c r="O190" s="273"/>
      <c r="P190" s="273"/>
      <c r="Q190" s="273"/>
      <c r="R190" s="273"/>
      <c r="S190" s="273"/>
      <c r="T190" s="273"/>
      <c r="U190" s="273"/>
      <c r="V190" s="273"/>
      <c r="W190" s="273"/>
      <c r="X190" s="273"/>
      <c r="Y190" s="273"/>
      <c r="AA190" s="273"/>
      <c r="AT190"/>
      <c r="AU190"/>
      <c r="AV190"/>
      <c r="AW190"/>
      <c r="AX190"/>
      <c r="AY190"/>
      <c r="AZ190"/>
      <c r="BA190"/>
      <c r="BB190"/>
      <c r="BC190"/>
      <c r="BD190"/>
      <c r="BE190"/>
      <c r="BF190"/>
      <c r="BG190"/>
      <c r="BH190"/>
      <c r="BI190"/>
      <c r="BJ190"/>
      <c r="BK190"/>
      <c r="BL190"/>
      <c r="BM190"/>
      <c r="BN190"/>
      <c r="BO190"/>
      <c r="BP190"/>
      <c r="BQ190"/>
      <c r="BR190"/>
      <c r="BS190"/>
      <c r="BT190"/>
      <c r="BU190"/>
      <c r="BV190"/>
      <c r="BW190"/>
      <c r="BX190"/>
      <c r="BY190"/>
      <c r="BZ190"/>
      <c r="CA190"/>
      <c r="CB190"/>
      <c r="CC190"/>
      <c r="CD190"/>
      <c r="CE190"/>
      <c r="CF190"/>
      <c r="CG190"/>
      <c r="CH190"/>
      <c r="CI190"/>
      <c r="CJ190"/>
      <c r="CK190"/>
      <c r="CL190"/>
      <c r="CM190"/>
      <c r="CN190"/>
      <c r="CO190"/>
      <c r="CP190"/>
      <c r="CQ190"/>
      <c r="CR190"/>
      <c r="CS190"/>
      <c r="CT190"/>
      <c r="CU190"/>
      <c r="CV190"/>
      <c r="CW190"/>
      <c r="CX190"/>
      <c r="CY190"/>
      <c r="CZ190"/>
      <c r="DA190"/>
      <c r="DB190"/>
      <c r="DC190"/>
      <c r="DD190"/>
      <c r="DE190"/>
      <c r="DF190"/>
      <c r="DG190"/>
      <c r="DH190"/>
      <c r="DI190"/>
      <c r="DJ190"/>
      <c r="DK190"/>
      <c r="DL190"/>
      <c r="DM190"/>
      <c r="DN190"/>
      <c r="DO190"/>
      <c r="DP190"/>
      <c r="DQ190"/>
      <c r="DR190"/>
      <c r="DS190"/>
      <c r="DT190"/>
      <c r="DU190"/>
      <c r="DV190"/>
      <c r="DW190"/>
      <c r="DX190"/>
      <c r="DY190"/>
      <c r="DZ190"/>
      <c r="EA190"/>
      <c r="EB190"/>
      <c r="EC190"/>
      <c r="ED190"/>
      <c r="EE190"/>
      <c r="EF190"/>
      <c r="EG190"/>
      <c r="EH190"/>
      <c r="EI190"/>
      <c r="EJ190"/>
      <c r="EK190"/>
      <c r="EL190"/>
      <c r="EM190"/>
      <c r="EN190"/>
      <c r="EO190"/>
      <c r="EP190"/>
      <c r="EQ190"/>
      <c r="ER190"/>
      <c r="ES190"/>
      <c r="ET190"/>
      <c r="EU190"/>
      <c r="EV190"/>
      <c r="EW190"/>
      <c r="EX190"/>
      <c r="EY190"/>
      <c r="EZ190"/>
      <c r="FA190"/>
      <c r="FB190"/>
      <c r="FC190"/>
      <c r="FD190"/>
      <c r="FE190"/>
      <c r="FF190"/>
      <c r="FG190"/>
      <c r="FH190"/>
      <c r="FI190"/>
      <c r="FJ190"/>
      <c r="FK190"/>
      <c r="FL190"/>
      <c r="FM190"/>
      <c r="FN190"/>
      <c r="FO190"/>
      <c r="FP190"/>
      <c r="FQ190"/>
      <c r="FR190"/>
      <c r="FS190"/>
      <c r="FT190"/>
      <c r="FU190"/>
      <c r="FV190"/>
      <c r="FW190"/>
      <c r="FX190"/>
      <c r="FY190"/>
      <c r="FZ190"/>
      <c r="GA190"/>
      <c r="GB190"/>
      <c r="GC190"/>
      <c r="GD190"/>
      <c r="GE190"/>
      <c r="GF190"/>
      <c r="GG190"/>
      <c r="GH190"/>
      <c r="GI190"/>
      <c r="GJ190"/>
      <c r="GK190"/>
      <c r="GL190"/>
      <c r="GM190"/>
      <c r="GN190"/>
      <c r="GO190"/>
      <c r="GP190"/>
      <c r="GQ190"/>
      <c r="GR190"/>
      <c r="GS190"/>
      <c r="GT190"/>
      <c r="GU190"/>
      <c r="GV190"/>
      <c r="GW190"/>
      <c r="GX190"/>
      <c r="GY190"/>
      <c r="GZ190"/>
      <c r="HA190"/>
      <c r="HB190"/>
      <c r="HC190"/>
      <c r="HD190"/>
      <c r="HE190"/>
      <c r="HF190"/>
      <c r="HG190"/>
      <c r="HH190"/>
      <c r="HI190"/>
      <c r="HJ190"/>
      <c r="HK190"/>
      <c r="HL190"/>
      <c r="HM190"/>
      <c r="HN190"/>
      <c r="HO190"/>
      <c r="HP190"/>
      <c r="HQ190"/>
      <c r="HR190"/>
      <c r="HS190"/>
      <c r="HT190"/>
      <c r="HU190"/>
      <c r="HV190"/>
      <c r="HW190"/>
      <c r="HX190"/>
      <c r="HY190"/>
      <c r="HZ190"/>
      <c r="IA190"/>
      <c r="IB190"/>
      <c r="IC190"/>
      <c r="ID190"/>
      <c r="IE190"/>
      <c r="IF190"/>
      <c r="IG190"/>
      <c r="IH190"/>
      <c r="II190"/>
      <c r="IJ190"/>
      <c r="IK190"/>
      <c r="IL190"/>
      <c r="IM190"/>
      <c r="IN190"/>
      <c r="IO190"/>
      <c r="IP190"/>
      <c r="IQ190"/>
      <c r="IR190"/>
      <c r="IS190"/>
      <c r="IT190"/>
      <c r="IU190"/>
      <c r="IV190"/>
      <c r="IW190"/>
      <c r="IX190"/>
      <c r="IY190"/>
    </row>
    <row r="191" spans="1:259" ht="15.75" customHeight="1" x14ac:dyDescent="0.2">
      <c r="H191" s="109"/>
      <c r="I191" s="179"/>
      <c r="J191" s="179"/>
      <c r="K191" s="109"/>
      <c r="L191" s="109"/>
      <c r="M191" s="109"/>
      <c r="N191" s="109"/>
      <c r="O191" s="273"/>
      <c r="P191" s="273"/>
      <c r="Q191" s="273"/>
      <c r="R191" s="273"/>
      <c r="S191" s="273"/>
      <c r="T191" s="273"/>
      <c r="U191" s="273"/>
      <c r="V191" s="273"/>
      <c r="W191" s="273"/>
      <c r="X191" s="273"/>
      <c r="Y191" s="273"/>
      <c r="AA191" s="273"/>
      <c r="AT191"/>
      <c r="AU191"/>
      <c r="AV191"/>
      <c r="AW191"/>
      <c r="AX191"/>
      <c r="AY191"/>
      <c r="AZ191"/>
      <c r="BA191"/>
      <c r="BB191"/>
      <c r="BC191"/>
      <c r="BD191"/>
      <c r="BE191"/>
      <c r="BF191"/>
      <c r="BG191"/>
      <c r="BH191"/>
      <c r="BI191"/>
      <c r="BJ191"/>
      <c r="BK191"/>
      <c r="BL191"/>
      <c r="BM191"/>
      <c r="BN191"/>
      <c r="BO191"/>
      <c r="BP191"/>
      <c r="BQ191"/>
      <c r="BR191"/>
      <c r="BS191"/>
      <c r="BT191"/>
      <c r="BU191"/>
      <c r="BV191"/>
      <c r="BW191"/>
      <c r="BX191"/>
      <c r="BY191"/>
      <c r="BZ191"/>
      <c r="CA191"/>
      <c r="CB191"/>
      <c r="CC191"/>
      <c r="CD191"/>
      <c r="CE191"/>
      <c r="CF191"/>
      <c r="CG191"/>
      <c r="CH191"/>
      <c r="CI191"/>
      <c r="CJ191"/>
      <c r="CK191"/>
      <c r="CL191"/>
      <c r="CM191"/>
      <c r="CN191"/>
      <c r="CO191"/>
      <c r="CP191"/>
      <c r="CQ191"/>
      <c r="CR191"/>
      <c r="CS191"/>
      <c r="CT191"/>
      <c r="CU191"/>
      <c r="CV191"/>
      <c r="CW191"/>
      <c r="CX191"/>
      <c r="CY191"/>
      <c r="CZ191"/>
      <c r="DA191"/>
      <c r="DB191"/>
      <c r="DC191"/>
      <c r="DD191"/>
      <c r="DE191"/>
      <c r="DF191"/>
      <c r="DG191"/>
      <c r="DH191"/>
      <c r="DI191"/>
      <c r="DJ191"/>
      <c r="DK191"/>
      <c r="DL191"/>
      <c r="DM191"/>
      <c r="DN191"/>
      <c r="DO191"/>
      <c r="DP191"/>
      <c r="DQ191"/>
      <c r="DR191"/>
      <c r="DS191"/>
      <c r="DT191"/>
      <c r="DU191"/>
      <c r="DV191"/>
      <c r="DW191"/>
      <c r="DX191"/>
      <c r="DY191"/>
      <c r="DZ191"/>
      <c r="EA191"/>
      <c r="EB191"/>
      <c r="EC191"/>
      <c r="ED191"/>
      <c r="EE191"/>
      <c r="EF191"/>
      <c r="EG191"/>
      <c r="EH191"/>
      <c r="EI191"/>
      <c r="EJ191"/>
      <c r="EK191"/>
      <c r="EL191"/>
      <c r="EM191"/>
      <c r="EN191"/>
      <c r="EO191"/>
      <c r="EP191"/>
      <c r="EQ191"/>
      <c r="ER191"/>
      <c r="ES191"/>
      <c r="ET191"/>
      <c r="EU191"/>
      <c r="EV191"/>
      <c r="EW191"/>
      <c r="EX191"/>
      <c r="EY191"/>
      <c r="EZ191"/>
      <c r="FA191"/>
      <c r="FB191"/>
      <c r="FC191"/>
      <c r="FD191"/>
      <c r="FE191"/>
      <c r="FF191"/>
      <c r="FG191"/>
      <c r="FH191"/>
      <c r="FI191"/>
      <c r="FJ191"/>
      <c r="FK191"/>
      <c r="FL191"/>
      <c r="FM191"/>
      <c r="FN191"/>
      <c r="FO191"/>
      <c r="FP191"/>
      <c r="FQ191"/>
      <c r="FR191"/>
      <c r="FS191"/>
      <c r="FT191"/>
      <c r="FU191"/>
      <c r="FV191"/>
      <c r="FW191"/>
      <c r="FX191"/>
      <c r="FY191"/>
      <c r="FZ191"/>
      <c r="GA191"/>
      <c r="GB191"/>
      <c r="GC191"/>
      <c r="GD191"/>
      <c r="GE191"/>
      <c r="GF191"/>
      <c r="GG191"/>
      <c r="GH191"/>
      <c r="GI191"/>
      <c r="GJ191"/>
      <c r="GK191"/>
      <c r="GL191"/>
      <c r="GM191"/>
      <c r="GN191"/>
      <c r="GO191"/>
      <c r="GP191"/>
      <c r="GQ191"/>
      <c r="GR191"/>
      <c r="GS191"/>
      <c r="GT191"/>
      <c r="GU191"/>
      <c r="GV191"/>
      <c r="GW191"/>
      <c r="GX191"/>
      <c r="GY191"/>
      <c r="GZ191"/>
      <c r="HA191"/>
      <c r="HB191"/>
      <c r="HC191"/>
      <c r="HD191"/>
      <c r="HE191"/>
      <c r="HF191"/>
      <c r="HG191"/>
      <c r="HH191"/>
      <c r="HI191"/>
      <c r="HJ191"/>
      <c r="HK191"/>
      <c r="HL191"/>
      <c r="HM191"/>
      <c r="HN191"/>
      <c r="HO191"/>
      <c r="HP191"/>
      <c r="HQ191"/>
      <c r="HR191"/>
      <c r="HS191"/>
      <c r="HT191"/>
      <c r="HU191"/>
      <c r="HV191"/>
      <c r="HW191"/>
      <c r="HX191"/>
      <c r="HY191"/>
      <c r="HZ191"/>
      <c r="IA191"/>
      <c r="IB191"/>
      <c r="IC191"/>
      <c r="ID191"/>
      <c r="IE191"/>
      <c r="IF191"/>
      <c r="IG191"/>
      <c r="IH191"/>
      <c r="II191"/>
      <c r="IJ191"/>
      <c r="IK191"/>
      <c r="IL191"/>
      <c r="IM191"/>
      <c r="IN191"/>
      <c r="IO191"/>
      <c r="IP191"/>
      <c r="IQ191"/>
      <c r="IR191"/>
      <c r="IS191"/>
      <c r="IT191"/>
      <c r="IU191"/>
      <c r="IV191"/>
      <c r="IW191"/>
      <c r="IX191"/>
      <c r="IY191"/>
    </row>
    <row r="192" spans="1:259" ht="15.75" customHeight="1" x14ac:dyDescent="0.2">
      <c r="H192" s="109"/>
      <c r="I192" s="179"/>
      <c r="J192" s="179"/>
      <c r="K192" s="109"/>
      <c r="L192" s="109"/>
      <c r="M192" s="109"/>
      <c r="N192" s="109"/>
      <c r="O192" s="273"/>
      <c r="P192" s="273"/>
      <c r="Q192" s="273"/>
      <c r="R192" s="273"/>
      <c r="S192" s="273"/>
      <c r="T192" s="273"/>
      <c r="U192" s="273"/>
      <c r="V192" s="273"/>
      <c r="W192" s="273"/>
      <c r="X192" s="273"/>
      <c r="Y192" s="273"/>
      <c r="AA192" s="273"/>
      <c r="AT192"/>
      <c r="AU192"/>
      <c r="AV192"/>
      <c r="AW192"/>
      <c r="AX192"/>
      <c r="AY192"/>
      <c r="AZ192"/>
      <c r="BA192"/>
      <c r="BB192"/>
      <c r="BC192"/>
      <c r="BD192"/>
      <c r="BE192"/>
      <c r="BF192"/>
      <c r="BG192"/>
      <c r="BH192"/>
      <c r="BI192"/>
      <c r="BJ192"/>
      <c r="BK192"/>
      <c r="BL192"/>
      <c r="BM192"/>
      <c r="BN192"/>
      <c r="BO192"/>
      <c r="BP192"/>
      <c r="BQ192"/>
      <c r="BR192"/>
      <c r="BS192"/>
      <c r="BT192"/>
      <c r="BU192"/>
      <c r="BV192"/>
      <c r="BW192"/>
      <c r="BX192"/>
      <c r="BY192"/>
      <c r="BZ192"/>
      <c r="CA192"/>
      <c r="CB192"/>
      <c r="CC192"/>
      <c r="CD192"/>
      <c r="CE192"/>
      <c r="CF192"/>
      <c r="CG192"/>
      <c r="CH192"/>
      <c r="CI192"/>
      <c r="CJ192"/>
      <c r="CK192"/>
      <c r="CL192"/>
      <c r="CM192"/>
      <c r="CN192"/>
      <c r="CO192"/>
      <c r="CP192"/>
      <c r="CQ192"/>
      <c r="CR192"/>
      <c r="CS192"/>
      <c r="CT192"/>
      <c r="CU192"/>
      <c r="CV192"/>
      <c r="CW192"/>
      <c r="CX192"/>
      <c r="CY192"/>
      <c r="CZ192"/>
      <c r="DA192"/>
      <c r="DB192"/>
      <c r="DC192"/>
      <c r="DD192"/>
      <c r="DE192"/>
      <c r="DF192"/>
      <c r="DG192"/>
      <c r="DH192"/>
      <c r="DI192"/>
      <c r="DJ192"/>
      <c r="DK192"/>
      <c r="DL192"/>
      <c r="DM192"/>
      <c r="DN192"/>
      <c r="DO192"/>
      <c r="DP192"/>
      <c r="DQ192"/>
      <c r="DR192"/>
      <c r="DS192"/>
      <c r="DT192"/>
      <c r="DU192"/>
      <c r="DV192"/>
      <c r="DW192"/>
      <c r="DX192"/>
      <c r="DY192"/>
      <c r="DZ192"/>
      <c r="EA192"/>
      <c r="EB192"/>
      <c r="EC192"/>
      <c r="ED192"/>
      <c r="EE192"/>
      <c r="EF192"/>
      <c r="EG192"/>
      <c r="EH192"/>
      <c r="EI192"/>
      <c r="EJ192"/>
      <c r="EK192"/>
      <c r="EL192"/>
      <c r="EM192"/>
      <c r="EN192"/>
      <c r="EO192"/>
      <c r="EP192"/>
      <c r="EQ192"/>
      <c r="ER192"/>
      <c r="ES192"/>
      <c r="ET192"/>
      <c r="EU192"/>
      <c r="EV192"/>
      <c r="EW192"/>
      <c r="EX192"/>
      <c r="EY192"/>
      <c r="EZ192"/>
      <c r="FA192"/>
      <c r="FB192"/>
      <c r="FC192"/>
      <c r="FD192"/>
      <c r="FE192"/>
      <c r="FF192"/>
      <c r="FG192"/>
      <c r="FH192"/>
      <c r="FI192"/>
      <c r="FJ192"/>
      <c r="FK192"/>
      <c r="FL192"/>
      <c r="FM192"/>
      <c r="FN192"/>
      <c r="FO192"/>
      <c r="FP192"/>
      <c r="FQ192"/>
      <c r="FR192"/>
      <c r="FS192"/>
      <c r="FT192"/>
      <c r="FU192"/>
      <c r="FV192"/>
      <c r="FW192"/>
      <c r="FX192"/>
      <c r="FY192"/>
      <c r="FZ192"/>
      <c r="GA192"/>
      <c r="GB192"/>
      <c r="GC192"/>
      <c r="GD192"/>
      <c r="GE192"/>
      <c r="GF192"/>
      <c r="GG192"/>
      <c r="GH192"/>
      <c r="GI192"/>
      <c r="GJ192"/>
      <c r="GK192"/>
      <c r="GL192"/>
      <c r="GM192"/>
      <c r="GN192"/>
      <c r="GO192"/>
      <c r="GP192"/>
      <c r="GQ192"/>
      <c r="GR192"/>
      <c r="GS192"/>
      <c r="GT192"/>
      <c r="GU192"/>
      <c r="GV192"/>
      <c r="GW192"/>
      <c r="GX192"/>
      <c r="GY192"/>
      <c r="GZ192"/>
      <c r="HA192"/>
      <c r="HB192"/>
      <c r="HC192"/>
      <c r="HD192"/>
      <c r="HE192"/>
      <c r="HF192"/>
      <c r="HG192"/>
      <c r="HH192"/>
      <c r="HI192"/>
      <c r="HJ192"/>
      <c r="HK192"/>
      <c r="HL192"/>
      <c r="HM192"/>
      <c r="HN192"/>
      <c r="HO192"/>
      <c r="HP192"/>
      <c r="HQ192"/>
      <c r="HR192"/>
      <c r="HS192"/>
      <c r="HT192"/>
      <c r="HU192"/>
      <c r="HV192"/>
      <c r="HW192"/>
      <c r="HX192"/>
      <c r="HY192"/>
      <c r="HZ192"/>
      <c r="IA192"/>
      <c r="IB192"/>
      <c r="IC192"/>
      <c r="ID192"/>
      <c r="IE192"/>
      <c r="IF192"/>
      <c r="IG192"/>
      <c r="IH192"/>
      <c r="II192"/>
      <c r="IJ192"/>
      <c r="IK192"/>
      <c r="IL192"/>
      <c r="IM192"/>
      <c r="IN192"/>
      <c r="IO192"/>
      <c r="IP192"/>
      <c r="IQ192"/>
      <c r="IR192"/>
      <c r="IS192"/>
      <c r="IT192"/>
      <c r="IU192"/>
      <c r="IV192"/>
      <c r="IW192"/>
      <c r="IX192"/>
      <c r="IY192"/>
    </row>
    <row r="193" spans="16:259" ht="17.25" customHeight="1" x14ac:dyDescent="0.25">
      <c r="P193" s="191"/>
      <c r="Q193" s="191"/>
      <c r="R193" s="191"/>
      <c r="S193" s="191"/>
      <c r="T193" s="191"/>
      <c r="U193" s="191"/>
      <c r="V193" s="191"/>
      <c r="W193" s="191"/>
      <c r="X193" s="191"/>
      <c r="Y193" s="191"/>
      <c r="Z193" s="369"/>
      <c r="AA193" s="369"/>
      <c r="AB193" s="112"/>
      <c r="AT193"/>
      <c r="AU193"/>
      <c r="AV193"/>
      <c r="AW193"/>
      <c r="AX193"/>
      <c r="AY193"/>
      <c r="AZ193"/>
      <c r="BA193"/>
      <c r="BB193"/>
      <c r="BC193"/>
      <c r="BD193"/>
      <c r="BE193"/>
      <c r="BF193"/>
      <c r="BG193"/>
      <c r="BH193"/>
      <c r="BI193"/>
      <c r="BJ193"/>
      <c r="BK193"/>
      <c r="BL193"/>
      <c r="BM193"/>
      <c r="BN193"/>
      <c r="BO193"/>
      <c r="BP193"/>
      <c r="BQ193"/>
      <c r="BR193"/>
      <c r="BS193"/>
      <c r="BT193"/>
      <c r="BU193"/>
      <c r="BV193"/>
      <c r="BW193"/>
      <c r="BX193"/>
      <c r="BY193"/>
      <c r="BZ193"/>
      <c r="CA193"/>
      <c r="CB193"/>
      <c r="CC193"/>
      <c r="CD193"/>
      <c r="CE193"/>
      <c r="CF193"/>
      <c r="CG193"/>
      <c r="CH193"/>
      <c r="CI193"/>
      <c r="CJ193"/>
      <c r="CK193"/>
      <c r="CL193"/>
      <c r="CM193"/>
      <c r="CN193"/>
      <c r="CO193"/>
      <c r="CP193"/>
      <c r="CQ193"/>
      <c r="CR193"/>
      <c r="CS193"/>
      <c r="CT193"/>
      <c r="CU193"/>
      <c r="CV193"/>
      <c r="CW193"/>
      <c r="CX193"/>
      <c r="CY193"/>
      <c r="CZ193"/>
      <c r="DA193"/>
      <c r="DB193"/>
      <c r="DC193"/>
      <c r="DD193"/>
      <c r="DE193"/>
      <c r="DF193"/>
      <c r="DG193"/>
      <c r="DH193"/>
      <c r="DI193"/>
      <c r="DJ193"/>
      <c r="DK193"/>
      <c r="DL193"/>
      <c r="DM193"/>
      <c r="DN193"/>
      <c r="DO193"/>
      <c r="DP193"/>
      <c r="DQ193"/>
      <c r="DR193"/>
      <c r="DS193"/>
      <c r="DT193"/>
      <c r="DU193"/>
      <c r="DV193"/>
      <c r="DW193"/>
      <c r="DX193"/>
      <c r="DY193"/>
      <c r="DZ193"/>
      <c r="EA193"/>
      <c r="EB193"/>
      <c r="EC193"/>
      <c r="ED193"/>
      <c r="EE193"/>
      <c r="EF193"/>
      <c r="EG193"/>
      <c r="EH193"/>
      <c r="EI193"/>
      <c r="EJ193"/>
      <c r="EK193"/>
      <c r="EL193"/>
      <c r="EM193"/>
      <c r="EN193"/>
      <c r="EO193"/>
      <c r="EP193"/>
      <c r="EQ193"/>
      <c r="ER193"/>
      <c r="ES193"/>
      <c r="ET193"/>
      <c r="EU193"/>
      <c r="EV193"/>
      <c r="EW193"/>
      <c r="EX193"/>
      <c r="EY193"/>
      <c r="EZ193"/>
      <c r="FA193"/>
      <c r="FB193"/>
      <c r="FC193"/>
      <c r="FD193"/>
      <c r="FE193"/>
      <c r="FF193"/>
      <c r="FG193"/>
      <c r="FH193"/>
      <c r="FI193"/>
      <c r="FJ193"/>
      <c r="FK193"/>
      <c r="FL193"/>
      <c r="FM193"/>
      <c r="FN193"/>
      <c r="FO193"/>
      <c r="FP193"/>
      <c r="FQ193"/>
      <c r="FR193"/>
      <c r="FS193"/>
      <c r="FT193"/>
      <c r="FU193"/>
      <c r="FV193"/>
      <c r="FW193"/>
      <c r="FX193"/>
      <c r="FY193"/>
      <c r="FZ193"/>
      <c r="GA193"/>
      <c r="GB193"/>
      <c r="GC193"/>
      <c r="GD193"/>
      <c r="GE193"/>
      <c r="GF193"/>
      <c r="GG193"/>
      <c r="GH193"/>
      <c r="GI193"/>
      <c r="GJ193"/>
      <c r="GK193"/>
      <c r="GL193"/>
      <c r="GM193"/>
      <c r="GN193"/>
      <c r="GO193"/>
      <c r="GP193"/>
      <c r="GQ193"/>
      <c r="GR193"/>
      <c r="GS193"/>
      <c r="GT193"/>
      <c r="GU193"/>
      <c r="GV193"/>
      <c r="GW193"/>
      <c r="GX193"/>
      <c r="GY193"/>
      <c r="GZ193"/>
      <c r="HA193"/>
      <c r="HB193"/>
      <c r="HC193"/>
      <c r="HD193"/>
      <c r="HE193"/>
      <c r="HF193"/>
      <c r="HG193"/>
      <c r="HH193"/>
      <c r="HI193"/>
      <c r="HJ193"/>
      <c r="HK193"/>
      <c r="HL193"/>
      <c r="HM193"/>
      <c r="HN193"/>
      <c r="HO193"/>
      <c r="HP193"/>
      <c r="HQ193"/>
      <c r="HR193"/>
      <c r="HS193"/>
      <c r="HT193"/>
      <c r="HU193"/>
      <c r="HV193"/>
      <c r="HW193"/>
      <c r="HX193"/>
      <c r="HY193"/>
      <c r="HZ193"/>
      <c r="IA193"/>
      <c r="IB193"/>
      <c r="IC193"/>
      <c r="ID193"/>
      <c r="IE193"/>
      <c r="IF193"/>
      <c r="IG193"/>
      <c r="IH193"/>
      <c r="II193"/>
      <c r="IJ193"/>
      <c r="IK193"/>
      <c r="IL193"/>
      <c r="IM193"/>
      <c r="IN193"/>
      <c r="IO193"/>
      <c r="IP193"/>
      <c r="IQ193"/>
      <c r="IR193"/>
      <c r="IS193"/>
      <c r="IT193"/>
      <c r="IU193"/>
      <c r="IV193"/>
      <c r="IW193"/>
      <c r="IX193"/>
      <c r="IY193"/>
    </row>
  </sheetData>
  <mergeCells count="60">
    <mergeCell ref="B180:D180"/>
    <mergeCell ref="W23:W24"/>
    <mergeCell ref="W25:W26"/>
    <mergeCell ref="A22:A24"/>
    <mergeCell ref="A53:A54"/>
    <mergeCell ref="A45:A46"/>
    <mergeCell ref="U23:U24"/>
    <mergeCell ref="V23:V24"/>
    <mergeCell ref="O25:O26"/>
    <mergeCell ref="P25:P26"/>
    <mergeCell ref="Q25:Q26"/>
    <mergeCell ref="R25:R26"/>
    <mergeCell ref="T11:Z11"/>
    <mergeCell ref="E17:R17"/>
    <mergeCell ref="Z21:AA21"/>
    <mergeCell ref="B22:B24"/>
    <mergeCell ref="C22:C24"/>
    <mergeCell ref="D22:D24"/>
    <mergeCell ref="E22:E24"/>
    <mergeCell ref="Y22:Y24"/>
    <mergeCell ref="Z22:Z24"/>
    <mergeCell ref="AA22:AA24"/>
    <mergeCell ref="O23:O24"/>
    <mergeCell ref="P23:P24"/>
    <mergeCell ref="Q23:Q24"/>
    <mergeCell ref="R23:R24"/>
    <mergeCell ref="S23:S24"/>
    <mergeCell ref="T23:T24"/>
    <mergeCell ref="X23:X24"/>
    <mergeCell ref="A25:A26"/>
    <mergeCell ref="B25:B26"/>
    <mergeCell ref="C25:C26"/>
    <mergeCell ref="D25:D26"/>
    <mergeCell ref="E25:E26"/>
    <mergeCell ref="F25:F26"/>
    <mergeCell ref="G25:G26"/>
    <mergeCell ref="H25:H26"/>
    <mergeCell ref="I25:I26"/>
    <mergeCell ref="J25:J26"/>
    <mergeCell ref="K25:K26"/>
    <mergeCell ref="L25:L26"/>
    <mergeCell ref="V25:V26"/>
    <mergeCell ref="X25:X26"/>
    <mergeCell ref="M25:M26"/>
    <mergeCell ref="D2:U6"/>
    <mergeCell ref="B7:P7"/>
    <mergeCell ref="B157:E157"/>
    <mergeCell ref="Z193:AA193"/>
    <mergeCell ref="Z130:AA130"/>
    <mergeCell ref="Z131:AA131"/>
    <mergeCell ref="D156:E156"/>
    <mergeCell ref="C178:F178"/>
    <mergeCell ref="S25:S26"/>
    <mergeCell ref="Z25:Z26"/>
    <mergeCell ref="AA25:AA26"/>
    <mergeCell ref="Z30:AA32"/>
    <mergeCell ref="Z40:AA40"/>
    <mergeCell ref="T25:T26"/>
    <mergeCell ref="U25:U26"/>
    <mergeCell ref="Y25:Y26"/>
  </mergeCells>
  <pageMargins left="0.39370099999999991" right="0.39370099999999991" top="0.59055100000000005" bottom="0.39370099999999991" header="0" footer="0"/>
  <pageSetup paperSize="9" scale="45"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5</vt:i4>
      </vt:variant>
    </vt:vector>
  </HeadingPairs>
  <TitlesOfParts>
    <vt:vector size="7" baseType="lpstr">
      <vt:lpstr>Sheet1</vt:lpstr>
      <vt:lpstr>Sheet2</vt:lpstr>
      <vt:lpstr>_20.01.01</vt:lpstr>
      <vt:lpstr>Sheet1!Print_Area</vt:lpstr>
      <vt:lpstr>Sheet2!Print_Area</vt:lpstr>
      <vt:lpstr>Sheet1!Print_Titles</vt:lpstr>
      <vt:lpstr>Sheet2!Print_Titles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User</cp:lastModifiedBy>
  <cp:revision>1</cp:revision>
  <cp:lastPrinted>2024-08-19T10:06:50Z</cp:lastPrinted>
  <dcterms:created xsi:type="dcterms:W3CDTF">2016-08-11T08:26:00Z</dcterms:created>
  <dcterms:modified xsi:type="dcterms:W3CDTF">2024-09-11T05:40:33Z</dcterms:modified>
  <cp:version>1048576</cp:version>
</cp:coreProperties>
</file>